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5480" windowHeight="7800" firstSheet="3" activeTab="3"/>
  </bookViews>
  <sheets>
    <sheet name="貸借対照表" sheetId="1" state="hidden" r:id="rId1"/>
    <sheet name="事業活動支出" sheetId="2" state="hidden" r:id="rId2"/>
    <sheet name="Sheet3" sheetId="3" state="hidden" r:id="rId3"/>
    <sheet name="貸借対照表 24年度" sheetId="4" r:id="rId4"/>
  </sheets>
  <definedNames>
    <definedName name="_xlnm.Print_Area" localSheetId="3">'貸借対照表 24年度'!$A$1:$G$23</definedName>
  </definedNames>
  <calcPr calcId="145621"/>
</workbook>
</file>

<file path=xl/calcChain.xml><?xml version="1.0" encoding="utf-8"?>
<calcChain xmlns="http://schemas.openxmlformats.org/spreadsheetml/2006/main">
  <c r="C7" i="4" l="1"/>
  <c r="H7" i="1"/>
  <c r="I8" i="1"/>
  <c r="I7" i="1" s="1"/>
  <c r="I9" i="1"/>
  <c r="H10" i="1"/>
  <c r="H12" i="1" s="1"/>
  <c r="I11" i="1"/>
  <c r="I10" i="1" s="1"/>
  <c r="H15" i="1"/>
  <c r="I16" i="1"/>
  <c r="I15" i="1" s="1"/>
  <c r="H17" i="1"/>
  <c r="I18" i="1"/>
  <c r="I17" i="1" s="1"/>
  <c r="H19" i="1"/>
  <c r="H22" i="1" s="1"/>
  <c r="I19" i="1"/>
  <c r="G19" i="4"/>
  <c r="E18" i="4"/>
  <c r="G17" i="4"/>
  <c r="E17" i="4"/>
  <c r="E16" i="4"/>
  <c r="G15" i="4"/>
  <c r="D15" i="4"/>
  <c r="C15" i="4"/>
  <c r="E14" i="4"/>
  <c r="E13" i="4" s="1"/>
  <c r="D13" i="4"/>
  <c r="D12" i="4" s="1"/>
  <c r="C13" i="4"/>
  <c r="E11" i="4"/>
  <c r="G10" i="4"/>
  <c r="E10" i="4"/>
  <c r="E9" i="4"/>
  <c r="E8" i="4"/>
  <c r="G7" i="4"/>
  <c r="D7" i="4"/>
  <c r="J32" i="2"/>
  <c r="I32" i="2"/>
  <c r="H32" i="2"/>
  <c r="G32" i="2"/>
  <c r="F32" i="2"/>
  <c r="E32" i="2"/>
  <c r="D32" i="2"/>
  <c r="J49" i="2"/>
  <c r="I49" i="2"/>
  <c r="H49" i="2"/>
  <c r="G49" i="2"/>
  <c r="F49" i="2"/>
  <c r="E49" i="2"/>
  <c r="D49" i="2"/>
  <c r="D51" i="2" s="1"/>
  <c r="J47" i="2"/>
  <c r="I47" i="2"/>
  <c r="H47" i="2"/>
  <c r="G47" i="2"/>
  <c r="F47" i="2"/>
  <c r="E47" i="2"/>
  <c r="D47" i="2"/>
  <c r="C50" i="2"/>
  <c r="C49" i="2" s="1"/>
  <c r="C48" i="2"/>
  <c r="C47" i="2" s="1"/>
  <c r="J15" i="2"/>
  <c r="I15" i="2"/>
  <c r="H15" i="2"/>
  <c r="G15" i="2"/>
  <c r="F15" i="2"/>
  <c r="E15" i="2"/>
  <c r="D15" i="2"/>
  <c r="E7" i="4" l="1"/>
  <c r="G12" i="4"/>
  <c r="G23" i="4" s="1"/>
  <c r="H23" i="1"/>
  <c r="G22" i="4"/>
  <c r="I22" i="1"/>
  <c r="D19" i="4"/>
  <c r="I12" i="1"/>
  <c r="E15" i="4"/>
  <c r="E12" i="4" s="1"/>
  <c r="C12" i="4"/>
  <c r="C23" i="4" s="1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E19" i="4" l="1"/>
  <c r="C32" i="2"/>
  <c r="I23" i="1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 s="1"/>
  <c r="C14" i="2"/>
  <c r="C13" i="2"/>
  <c r="C12" i="2"/>
  <c r="C11" i="2"/>
  <c r="C10" i="2"/>
  <c r="J9" i="2" l="1"/>
  <c r="J51" i="2" s="1"/>
  <c r="I9" i="2"/>
  <c r="I51" i="2" s="1"/>
  <c r="H9" i="2"/>
  <c r="H51" i="2" s="1"/>
  <c r="G9" i="2"/>
  <c r="G51" i="2" s="1"/>
  <c r="F9" i="2"/>
  <c r="F51" i="2" s="1"/>
  <c r="E9" i="2"/>
  <c r="E51" i="2" s="1"/>
  <c r="G19" i="1"/>
  <c r="G17" i="1"/>
  <c r="G15" i="1"/>
  <c r="G22" i="1" s="1"/>
  <c r="G10" i="1"/>
  <c r="G7" i="1"/>
  <c r="G12" i="1" s="1"/>
  <c r="D15" i="1"/>
  <c r="C15" i="1"/>
  <c r="E15" i="1" s="1"/>
  <c r="E18" i="1"/>
  <c r="G23" i="1" l="1"/>
  <c r="C9" i="2"/>
  <c r="C51" i="2" s="1"/>
  <c r="E17" i="1" l="1"/>
  <c r="E16" i="1"/>
  <c r="E10" i="1"/>
  <c r="D13" i="1" l="1"/>
  <c r="D12" i="1" s="1"/>
  <c r="C13" i="1"/>
  <c r="C12" i="1" s="1"/>
  <c r="E14" i="1"/>
  <c r="E13" i="1" s="1"/>
  <c r="E12" i="1" s="1"/>
  <c r="D7" i="1"/>
  <c r="C7" i="1"/>
  <c r="E11" i="1"/>
  <c r="E9" i="1"/>
  <c r="E8" i="1"/>
  <c r="D19" i="1" l="1"/>
  <c r="E7" i="1"/>
  <c r="E19" i="1" s="1"/>
  <c r="C19" i="1"/>
</calcChain>
</file>

<file path=xl/sharedStrings.xml><?xml version="1.0" encoding="utf-8"?>
<sst xmlns="http://schemas.openxmlformats.org/spreadsheetml/2006/main" count="148" uniqueCount="97">
  <si>
    <t>科目</t>
    <rPh sb="0" eb="2">
      <t>カモク</t>
    </rPh>
    <phoneticPr fontId="2"/>
  </si>
  <si>
    <t>科　　目</t>
    <rPh sb="0" eb="1">
      <t>カ</t>
    </rPh>
    <rPh sb="3" eb="4">
      <t>メ</t>
    </rPh>
    <phoneticPr fontId="2"/>
  </si>
  <si>
    <t>資　産　の　部</t>
    <rPh sb="0" eb="1">
      <t>シ</t>
    </rPh>
    <rPh sb="2" eb="3">
      <t>サン</t>
    </rPh>
    <rPh sb="6" eb="7">
      <t>ブ</t>
    </rPh>
    <phoneticPr fontId="2"/>
  </si>
  <si>
    <t>負　債　の　部</t>
    <rPh sb="0" eb="1">
      <t>フ</t>
    </rPh>
    <rPh sb="2" eb="3">
      <t>サイ</t>
    </rPh>
    <rPh sb="6" eb="7">
      <t>ブ</t>
    </rPh>
    <phoneticPr fontId="2"/>
  </si>
  <si>
    <t>流動資産</t>
    <rPh sb="0" eb="2">
      <t>リュウドウ</t>
    </rPh>
    <rPh sb="2" eb="4">
      <t>シサン</t>
    </rPh>
    <phoneticPr fontId="2"/>
  </si>
  <si>
    <t>現金預金</t>
    <rPh sb="0" eb="2">
      <t>ゲンキン</t>
    </rPh>
    <rPh sb="2" eb="4">
      <t>ヨキン</t>
    </rPh>
    <phoneticPr fontId="2"/>
  </si>
  <si>
    <t>固定資産</t>
    <rPh sb="0" eb="2">
      <t>コテイ</t>
    </rPh>
    <rPh sb="2" eb="4">
      <t>シサン</t>
    </rPh>
    <phoneticPr fontId="2"/>
  </si>
  <si>
    <t>基本財産</t>
    <rPh sb="0" eb="2">
      <t>キホン</t>
    </rPh>
    <rPh sb="2" eb="4">
      <t>ザイサン</t>
    </rPh>
    <phoneticPr fontId="2"/>
  </si>
  <si>
    <t>その他の固定資産</t>
    <rPh sb="2" eb="3">
      <t>タ</t>
    </rPh>
    <rPh sb="4" eb="6">
      <t>コテイ</t>
    </rPh>
    <rPh sb="6" eb="8">
      <t>シサン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</si>
  <si>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</si>
  <si>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器具及び備具</t>
    <rPh sb="0" eb="2">
      <t>キグ</t>
    </rPh>
    <rPh sb="2" eb="3">
      <t>オヨ</t>
    </rPh>
    <rPh sb="4" eb="5">
      <t>ビ</t>
    </rPh>
    <rPh sb="5" eb="6">
      <t>グ</t>
    </rPh>
    <phoneticPr fontId="2"/>
  </si>
  <si>
    <t>流動負債</t>
    <rPh sb="0" eb="2">
      <t>リュウドウ</t>
    </rPh>
    <rPh sb="2" eb="4">
      <t>フサイ</t>
    </rPh>
    <phoneticPr fontId="2"/>
  </si>
  <si>
    <t>固定負債</t>
    <rPh sb="0" eb="2">
      <t>コテイ</t>
    </rPh>
    <rPh sb="2" eb="4">
      <t>フサイ</t>
    </rPh>
    <phoneticPr fontId="2"/>
  </si>
  <si>
    <t>退職給与引当金</t>
    <rPh sb="0" eb="2">
      <t>タイショク</t>
    </rPh>
    <rPh sb="2" eb="4">
      <t>キュウヨ</t>
    </rPh>
    <rPh sb="4" eb="6">
      <t>ヒキアテ</t>
    </rPh>
    <rPh sb="6" eb="7">
      <t>キン</t>
    </rPh>
    <phoneticPr fontId="2"/>
  </si>
  <si>
    <t>負債の部合計</t>
    <rPh sb="0" eb="2">
      <t>フサイ</t>
    </rPh>
    <rPh sb="3" eb="4">
      <t>ブ</t>
    </rPh>
    <rPh sb="4" eb="6">
      <t>ゴウケイ</t>
    </rPh>
    <phoneticPr fontId="2"/>
  </si>
  <si>
    <t>資産の部合計</t>
    <rPh sb="0" eb="2">
      <t>シサン</t>
    </rPh>
    <rPh sb="3" eb="4">
      <t>ブ</t>
    </rPh>
    <rPh sb="4" eb="6">
      <t>ゴウケイ</t>
    </rPh>
    <phoneticPr fontId="2"/>
  </si>
  <si>
    <t>純　資　産　の　部</t>
    <rPh sb="0" eb="1">
      <t>ジュン</t>
    </rPh>
    <rPh sb="2" eb="3">
      <t>シ</t>
    </rPh>
    <rPh sb="4" eb="5">
      <t>サン</t>
    </rPh>
    <rPh sb="8" eb="9">
      <t>ブ</t>
    </rPh>
    <phoneticPr fontId="2"/>
  </si>
  <si>
    <t>国庫補助金等特別積立金</t>
    <rPh sb="0" eb="2">
      <t>コッコ</t>
    </rPh>
    <rPh sb="2" eb="5">
      <t>ホジョキン</t>
    </rPh>
    <rPh sb="5" eb="6">
      <t>トウ</t>
    </rPh>
    <rPh sb="6" eb="8">
      <t>トクベツ</t>
    </rPh>
    <rPh sb="8" eb="10">
      <t>ツミタテ</t>
    </rPh>
    <rPh sb="10" eb="11">
      <t>キン</t>
    </rPh>
    <phoneticPr fontId="2"/>
  </si>
  <si>
    <t>次期繰越活動収支差額</t>
    <rPh sb="0" eb="2">
      <t>ジキ</t>
    </rPh>
    <rPh sb="2" eb="4">
      <t>クリコシ</t>
    </rPh>
    <rPh sb="4" eb="6">
      <t>カツドウ</t>
    </rPh>
    <rPh sb="6" eb="8">
      <t>シュウシ</t>
    </rPh>
    <rPh sb="8" eb="10">
      <t>サガク</t>
    </rPh>
    <phoneticPr fontId="2"/>
  </si>
  <si>
    <t>（うち当期活動収支差額）</t>
    <rPh sb="3" eb="5">
      <t>トウキ</t>
    </rPh>
    <rPh sb="5" eb="7">
      <t>カツドウ</t>
    </rPh>
    <rPh sb="7" eb="9">
      <t>シュウシ</t>
    </rPh>
    <rPh sb="9" eb="11">
      <t>サガク</t>
    </rPh>
    <phoneticPr fontId="2"/>
  </si>
  <si>
    <t>純資産の部合計</t>
    <rPh sb="0" eb="1">
      <t>ジュン</t>
    </rPh>
    <rPh sb="1" eb="2">
      <t>シ</t>
    </rPh>
    <rPh sb="2" eb="3">
      <t>サン</t>
    </rPh>
    <rPh sb="4" eb="5">
      <t>ブ</t>
    </rPh>
    <rPh sb="5" eb="7">
      <t>ゴウケイ</t>
    </rPh>
    <phoneticPr fontId="2"/>
  </si>
  <si>
    <t>負債及び純資産の部合計</t>
    <rPh sb="0" eb="2">
      <t>フサイ</t>
    </rPh>
    <rPh sb="2" eb="3">
      <t>オヨ</t>
    </rPh>
    <rPh sb="4" eb="7">
      <t>ジュンシサン</t>
    </rPh>
    <rPh sb="8" eb="9">
      <t>ブ</t>
    </rPh>
    <rPh sb="9" eb="11">
      <t>ゴウケイ</t>
    </rPh>
    <phoneticPr fontId="2"/>
  </si>
  <si>
    <t>未　収　金</t>
    <rPh sb="0" eb="1">
      <t>ミ</t>
    </rPh>
    <rPh sb="2" eb="3">
      <t>オサム</t>
    </rPh>
    <rPh sb="4" eb="5">
      <t>キン</t>
    </rPh>
    <phoneticPr fontId="2"/>
  </si>
  <si>
    <t>前　払　金</t>
    <rPh sb="0" eb="1">
      <t>マエ</t>
    </rPh>
    <rPh sb="2" eb="3">
      <t>バライ</t>
    </rPh>
    <rPh sb="4" eb="5">
      <t>キン</t>
    </rPh>
    <phoneticPr fontId="2"/>
  </si>
  <si>
    <t>仮　払　金</t>
    <rPh sb="0" eb="1">
      <t>カリ</t>
    </rPh>
    <rPh sb="2" eb="3">
      <t>バライ</t>
    </rPh>
    <rPh sb="4" eb="5">
      <t>キン</t>
    </rPh>
    <phoneticPr fontId="2"/>
  </si>
  <si>
    <t>建　　　物</t>
    <rPh sb="0" eb="1">
      <t>ケン</t>
    </rPh>
    <rPh sb="4" eb="5">
      <t>モノ</t>
    </rPh>
    <phoneticPr fontId="2"/>
  </si>
  <si>
    <t>基　本　金</t>
    <rPh sb="0" eb="1">
      <t>モト</t>
    </rPh>
    <rPh sb="2" eb="3">
      <t>ホン</t>
    </rPh>
    <rPh sb="4" eb="5">
      <t>キン</t>
    </rPh>
    <phoneticPr fontId="2"/>
  </si>
  <si>
    <t>未　払　金</t>
    <rPh sb="0" eb="1">
      <t>ミ</t>
    </rPh>
    <rPh sb="2" eb="3">
      <t>バラ</t>
    </rPh>
    <rPh sb="4" eb="5">
      <t>キン</t>
    </rPh>
    <phoneticPr fontId="2"/>
  </si>
  <si>
    <t>預　り　金</t>
    <rPh sb="0" eb="1">
      <t>アズ</t>
    </rPh>
    <rPh sb="4" eb="5">
      <t>キン</t>
    </rPh>
    <phoneticPr fontId="2"/>
  </si>
  <si>
    <t>増　　減</t>
    <rPh sb="0" eb="1">
      <t>ゾウ</t>
    </rPh>
    <rPh sb="3" eb="4">
      <t>ゲン</t>
    </rPh>
    <phoneticPr fontId="2"/>
  </si>
  <si>
    <t>合計</t>
    <rPh sb="0" eb="2">
      <t>ゴウケイ</t>
    </rPh>
    <phoneticPr fontId="2"/>
  </si>
  <si>
    <t>法人本部</t>
    <rPh sb="0" eb="2">
      <t>ホウジン</t>
    </rPh>
    <rPh sb="2" eb="4">
      <t>ホンブ</t>
    </rPh>
    <phoneticPr fontId="2"/>
  </si>
  <si>
    <t>「スマイル」</t>
    <phoneticPr fontId="2"/>
  </si>
  <si>
    <t>日中一時他</t>
    <rPh sb="0" eb="2">
      <t>ニッチュウ</t>
    </rPh>
    <rPh sb="2" eb="4">
      <t>イチジ</t>
    </rPh>
    <rPh sb="4" eb="5">
      <t>ホカ</t>
    </rPh>
    <phoneticPr fontId="2"/>
  </si>
  <si>
    <t>ライフサポート　　つばさ</t>
    <phoneticPr fontId="2"/>
  </si>
  <si>
    <t>あゆみの家　　　　幼児部</t>
    <rPh sb="4" eb="5">
      <t>イエ</t>
    </rPh>
    <rPh sb="9" eb="11">
      <t>ヨウジ</t>
    </rPh>
    <rPh sb="11" eb="12">
      <t>ブ</t>
    </rPh>
    <phoneticPr fontId="2"/>
  </si>
  <si>
    <t>あゆみの家　　　成人部</t>
    <rPh sb="4" eb="5">
      <t>イエ</t>
    </rPh>
    <rPh sb="8" eb="10">
      <t>セイジン</t>
    </rPh>
    <rPh sb="10" eb="11">
      <t>ブ</t>
    </rPh>
    <phoneticPr fontId="2"/>
  </si>
  <si>
    <t>ホームヘルプ　　ひだまり</t>
    <phoneticPr fontId="2"/>
  </si>
  <si>
    <t>富士見事業グループ</t>
    <rPh sb="0" eb="3">
      <t>フジミ</t>
    </rPh>
    <rPh sb="3" eb="5">
      <t>ジギョウ</t>
    </rPh>
    <phoneticPr fontId="2"/>
  </si>
  <si>
    <t>野口事業グループ</t>
    <rPh sb="0" eb="2">
      <t>ノグチ</t>
    </rPh>
    <rPh sb="2" eb="4">
      <t>ジギョウ</t>
    </rPh>
    <phoneticPr fontId="2"/>
  </si>
  <si>
    <t>職員俸給</t>
    <rPh sb="0" eb="2">
      <t>ショクイン</t>
    </rPh>
    <rPh sb="2" eb="4">
      <t>ホウキュウ</t>
    </rPh>
    <phoneticPr fontId="2"/>
  </si>
  <si>
    <t>職員諸手当</t>
    <rPh sb="0" eb="2">
      <t>ショクイン</t>
    </rPh>
    <rPh sb="2" eb="5">
      <t>ショテアテ</t>
    </rPh>
    <phoneticPr fontId="2"/>
  </si>
  <si>
    <t>非常勤職員給与</t>
    <rPh sb="0" eb="3">
      <t>ヒジョウキン</t>
    </rPh>
    <rPh sb="3" eb="5">
      <t>ショクイン</t>
    </rPh>
    <rPh sb="5" eb="7">
      <t>キュウヨ</t>
    </rPh>
    <phoneticPr fontId="2"/>
  </si>
  <si>
    <t>退職共済掛金</t>
    <rPh sb="0" eb="2">
      <t>タイショク</t>
    </rPh>
    <rPh sb="2" eb="4">
      <t>キョウサイ</t>
    </rPh>
    <rPh sb="4" eb="5">
      <t>カ</t>
    </rPh>
    <rPh sb="5" eb="6">
      <t>キン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</si>
  <si>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</si>
  <si>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福利厚生費</t>
    <rPh sb="0" eb="2">
      <t>フクリ</t>
    </rPh>
    <rPh sb="2" eb="5">
      <t>コウセイヒ</t>
    </rPh>
    <phoneticPr fontId="2"/>
  </si>
  <si>
    <t>旅費交通費</t>
    <rPh sb="0" eb="2">
      <t>リョヒ</t>
    </rPh>
    <rPh sb="2" eb="5">
      <t>コウツウヒ</t>
    </rPh>
    <phoneticPr fontId="2"/>
  </si>
  <si>
    <t>研修費</t>
    <rPh sb="0" eb="3">
      <t>ケンシュウヒ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</si>
  <si>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</si>
  <si>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器具什器費</t>
    <rPh sb="0" eb="2">
      <t>キグ</t>
    </rPh>
    <rPh sb="2" eb="4">
      <t>ジュウキ</t>
    </rPh>
    <rPh sb="4" eb="5">
      <t>ヒ</t>
    </rPh>
    <phoneticPr fontId="2"/>
  </si>
  <si>
    <t>水道光熱費</t>
    <rPh sb="0" eb="2">
      <t>スイドウ</t>
    </rPh>
    <rPh sb="2" eb="5">
      <t>コウネツヒ</t>
    </rPh>
    <phoneticPr fontId="2"/>
  </si>
  <si>
    <t>燃料費</t>
    <rPh sb="0" eb="3">
      <t>ネンリョウヒ</t>
    </rPh>
    <phoneticPr fontId="2"/>
  </si>
  <si>
    <t>修繕費</t>
    <rPh sb="0" eb="3">
      <t>シュウゼンヒ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</si>
  <si>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</si>
  <si>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会議費</t>
    <rPh sb="0" eb="3">
      <t>カイギヒ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</si>
  <si>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</si>
  <si>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手数料</t>
    <rPh sb="0" eb="3">
      <t>テスウリョウ</t>
    </rPh>
    <phoneticPr fontId="2"/>
  </si>
  <si>
    <t>損害保険料</t>
    <rPh sb="0" eb="2">
      <t>ソンガイ</t>
    </rPh>
    <rPh sb="2" eb="5">
      <t>ホケンリョウ</t>
    </rPh>
    <phoneticPr fontId="2"/>
  </si>
  <si>
    <t>賃借料</t>
    <rPh sb="0" eb="3">
      <t>チンシャクリョウ</t>
    </rPh>
    <phoneticPr fontId="2"/>
  </si>
  <si>
    <t>租税公課</t>
    <rPh sb="0" eb="2">
      <t>ソゼイ</t>
    </rPh>
    <rPh sb="2" eb="4">
      <t>コウカ</t>
    </rPh>
    <phoneticPr fontId="2"/>
  </si>
  <si>
    <t>雑費</t>
    <rPh sb="0" eb="2">
      <t>ザッピ</t>
    </rPh>
    <phoneticPr fontId="2"/>
  </si>
  <si>
    <t>給食費</t>
    <rPh sb="0" eb="3">
      <t>キュウショクヒ</t>
    </rPh>
    <phoneticPr fontId="2"/>
  </si>
  <si>
    <t>保健衛生費</t>
    <rPh sb="0" eb="2">
      <t>ホケン</t>
    </rPh>
    <rPh sb="2" eb="4">
      <t>エイセイ</t>
    </rPh>
    <rPh sb="4" eb="5">
      <t>ヒ</t>
    </rPh>
    <phoneticPr fontId="2"/>
  </si>
  <si>
    <t>教養娯楽費</t>
    <rPh sb="0" eb="2">
      <t>キョウヨウ</t>
    </rPh>
    <rPh sb="2" eb="5">
      <t>ゴラクヒ</t>
    </rPh>
    <phoneticPr fontId="2"/>
  </si>
  <si>
    <t>日用品費</t>
    <rPh sb="0" eb="3">
      <t>ニチヨウヒン</t>
    </rPh>
    <rPh sb="3" eb="4">
      <t>ヒ</t>
    </rPh>
    <phoneticPr fontId="2"/>
  </si>
  <si>
    <t>保育材料費</t>
    <rPh sb="0" eb="2">
      <t>ホイク</t>
    </rPh>
    <rPh sb="2" eb="5">
      <t>ザイリョウヒ</t>
    </rPh>
    <phoneticPr fontId="2"/>
  </si>
  <si>
    <t>教育指導費</t>
    <rPh sb="0" eb="2">
      <t>キョウイク</t>
    </rPh>
    <rPh sb="2" eb="4">
      <t>シドウ</t>
    </rPh>
    <rPh sb="4" eb="5">
      <t>ヒ</t>
    </rPh>
    <phoneticPr fontId="2"/>
  </si>
  <si>
    <t>東京都相談体制整備事業</t>
    <rPh sb="0" eb="3">
      <t>トウキョウト</t>
    </rPh>
    <rPh sb="3" eb="5">
      <t>ソウダン</t>
    </rPh>
    <rPh sb="5" eb="7">
      <t>タイセイ</t>
    </rPh>
    <rPh sb="7" eb="9">
      <t>セイビ</t>
    </rPh>
    <rPh sb="9" eb="11">
      <t>ジギョウ</t>
    </rPh>
    <phoneticPr fontId="2"/>
  </si>
  <si>
    <t>平成２４年３月３１日現在</t>
    <rPh sb="0" eb="2">
      <t>ヘイセイ</t>
    </rPh>
    <rPh sb="4" eb="5">
      <t>ネン</t>
    </rPh>
    <rPh sb="6" eb="7">
      <t>ガツ</t>
    </rPh>
    <rPh sb="9" eb="10">
      <t>ヒ</t>
    </rPh>
    <rPh sb="10" eb="12">
      <t>ゲンザイ</t>
    </rPh>
    <phoneticPr fontId="2"/>
  </si>
  <si>
    <t>（単位：円）</t>
    <rPh sb="1" eb="3">
      <t>タンイ</t>
    </rPh>
    <rPh sb="4" eb="5">
      <t>エン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</si>
  <si>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</si>
  <si>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退職給与引当金繰入</t>
    <rPh sb="0" eb="2">
      <t>タイショク</t>
    </rPh>
    <rPh sb="2" eb="4">
      <t>キュウヨ</t>
    </rPh>
    <rPh sb="4" eb="6">
      <t>ヒキアテ</t>
    </rPh>
    <rPh sb="6" eb="7">
      <t>キン</t>
    </rPh>
    <rPh sb="7" eb="9">
      <t>クリイレ</t>
    </rPh>
    <phoneticPr fontId="2"/>
  </si>
  <si>
    <t>事業活動支出計</t>
    <rPh sb="0" eb="2">
      <t>ジギョウ</t>
    </rPh>
    <rPh sb="2" eb="4">
      <t>カツドウ</t>
    </rPh>
    <rPh sb="4" eb="6">
      <t>シシュツ</t>
    </rPh>
    <rPh sb="6" eb="7">
      <t>ケイ</t>
    </rPh>
    <phoneticPr fontId="2"/>
  </si>
  <si>
    <t>固定資産売却損・処分損（売却原価）</t>
    <rPh sb="0" eb="2">
      <t>コテイ</t>
    </rPh>
    <rPh sb="2" eb="4">
      <t>シサン</t>
    </rPh>
    <rPh sb="4" eb="6">
      <t>バイキャク</t>
    </rPh>
    <rPh sb="6" eb="7">
      <t>ソン</t>
    </rPh>
    <rPh sb="8" eb="10">
      <t>ショブン</t>
    </rPh>
    <rPh sb="10" eb="11">
      <t>ソン</t>
    </rPh>
    <rPh sb="12" eb="14">
      <t>バイキャク</t>
    </rPh>
    <rPh sb="14" eb="16">
      <t>ゲンカ</t>
    </rPh>
    <phoneticPr fontId="2"/>
  </si>
  <si>
    <t>器具及び備品売却損・処分損（売却原価）</t>
    <rPh sb="0" eb="2">
      <t>キグ</t>
    </rPh>
    <rPh sb="2" eb="3">
      <t>オヨ</t>
    </rPh>
    <rPh sb="4" eb="6">
      <t>ビヒン</t>
    </rPh>
    <rPh sb="6" eb="8">
      <t>バイキャク</t>
    </rPh>
    <rPh sb="8" eb="9">
      <t>ソン</t>
    </rPh>
    <rPh sb="10" eb="12">
      <t>ショブン</t>
    </rPh>
    <rPh sb="12" eb="13">
      <t>ソン</t>
    </rPh>
    <rPh sb="14" eb="16">
      <t>バイキャク</t>
    </rPh>
    <rPh sb="16" eb="18">
      <t>ゲンカ</t>
    </rPh>
    <phoneticPr fontId="2"/>
  </si>
  <si>
    <t>特別支出計</t>
    <rPh sb="0" eb="2">
      <t>トクベツ</t>
    </rPh>
    <rPh sb="2" eb="4">
      <t>シシュツ</t>
    </rPh>
    <rPh sb="4" eb="5">
      <t>ケイ</t>
    </rPh>
    <phoneticPr fontId="2"/>
  </si>
  <si>
    <t>事 業 費 支 出</t>
    <rPh sb="0" eb="1">
      <t>コト</t>
    </rPh>
    <rPh sb="2" eb="3">
      <t>ギョウ</t>
    </rPh>
    <rPh sb="4" eb="5">
      <t>ヒ</t>
    </rPh>
    <rPh sb="6" eb="7">
      <t>シ</t>
    </rPh>
    <rPh sb="8" eb="9">
      <t>デ</t>
    </rPh>
    <phoneticPr fontId="2"/>
  </si>
  <si>
    <t>事 務 費 支 出</t>
    <rPh sb="0" eb="1">
      <t>コト</t>
    </rPh>
    <rPh sb="2" eb="3">
      <t>ツトム</t>
    </rPh>
    <rPh sb="4" eb="5">
      <t>ヒ</t>
    </rPh>
    <rPh sb="6" eb="7">
      <t>シ</t>
    </rPh>
    <rPh sb="8" eb="9">
      <t>デ</t>
    </rPh>
    <phoneticPr fontId="2"/>
  </si>
  <si>
    <t>減 価 償 却 費</t>
    <rPh sb="0" eb="1">
      <t>ゲン</t>
    </rPh>
    <rPh sb="2" eb="3">
      <t>アタイ</t>
    </rPh>
    <rPh sb="4" eb="5">
      <t>ショウ</t>
    </rPh>
    <rPh sb="6" eb="7">
      <t>キャク</t>
    </rPh>
    <rPh sb="8" eb="9">
      <t>ヒ</t>
    </rPh>
    <phoneticPr fontId="2"/>
  </si>
  <si>
    <t>引 当 金 繰 入</t>
    <rPh sb="0" eb="1">
      <t>イン</t>
    </rPh>
    <rPh sb="2" eb="3">
      <t>トウ</t>
    </rPh>
    <rPh sb="4" eb="5">
      <t>キン</t>
    </rPh>
    <rPh sb="6" eb="7">
      <t>クリ</t>
    </rPh>
    <rPh sb="8" eb="9">
      <t>イ</t>
    </rPh>
    <phoneticPr fontId="2"/>
  </si>
  <si>
    <t>人  件費 支 出</t>
    <rPh sb="0" eb="1">
      <t>ヒト</t>
    </rPh>
    <rPh sb="3" eb="4">
      <t>ケン</t>
    </rPh>
    <rPh sb="4" eb="5">
      <t>ヒ</t>
    </rPh>
    <rPh sb="6" eb="7">
      <t>シ</t>
    </rPh>
    <rPh sb="8" eb="9">
      <t>デ</t>
    </rPh>
    <phoneticPr fontId="2"/>
  </si>
  <si>
    <t>事 業 活 動 支 出</t>
    <rPh sb="0" eb="1">
      <t>コト</t>
    </rPh>
    <rPh sb="2" eb="3">
      <t>ギョウ</t>
    </rPh>
    <rPh sb="4" eb="5">
      <t>カツ</t>
    </rPh>
    <rPh sb="6" eb="7">
      <t>ドウ</t>
    </rPh>
    <rPh sb="8" eb="9">
      <t>シ</t>
    </rPh>
    <rPh sb="10" eb="11">
      <t>デ</t>
    </rPh>
    <phoneticPr fontId="2"/>
  </si>
  <si>
    <t>特 別 支 出</t>
    <rPh sb="0" eb="1">
      <t>トク</t>
    </rPh>
    <rPh sb="2" eb="3">
      <t>ベツ</t>
    </rPh>
    <rPh sb="4" eb="5">
      <t>シ</t>
    </rPh>
    <rPh sb="6" eb="7">
      <t>デ</t>
    </rPh>
    <phoneticPr fontId="2"/>
  </si>
  <si>
    <t>（自）平成２３年４月１日　　　　　（至）平成２４年３月３１日</t>
    <rPh sb="1" eb="2">
      <t>ジ</t>
    </rPh>
    <rPh sb="3" eb="5">
      <t>ヘイセイ</t>
    </rPh>
    <rPh sb="7" eb="8">
      <t>ネン</t>
    </rPh>
    <rPh sb="9" eb="10">
      <t>ガツ</t>
    </rPh>
    <rPh sb="11" eb="12">
      <t>ヒ</t>
    </rPh>
    <rPh sb="18" eb="19">
      <t>イタル</t>
    </rPh>
    <rPh sb="20" eb="22">
      <t>ヘイセイ</t>
    </rPh>
    <rPh sb="24" eb="25">
      <t>ネン</t>
    </rPh>
    <rPh sb="26" eb="27">
      <t>ガツ</t>
    </rPh>
    <rPh sb="29" eb="30">
      <t>ヒ</t>
    </rPh>
    <phoneticPr fontId="2"/>
  </si>
  <si>
    <t>平成２３年度末</t>
    <rPh sb="0" eb="2">
      <t>ヘイセイ</t>
    </rPh>
    <rPh sb="4" eb="5">
      <t>ネン</t>
    </rPh>
    <rPh sb="5" eb="6">
      <t>ド</t>
    </rPh>
    <rPh sb="6" eb="7">
      <t>マツ</t>
    </rPh>
    <phoneticPr fontId="2"/>
  </si>
  <si>
    <t>平成２２年度末</t>
    <rPh sb="0" eb="2">
      <t>ヘイセイ</t>
    </rPh>
    <rPh sb="4" eb="5">
      <t>ネン</t>
    </rPh>
    <rPh sb="5" eb="6">
      <t>ド</t>
    </rPh>
    <rPh sb="6" eb="7">
      <t>マツ</t>
    </rPh>
    <phoneticPr fontId="2"/>
  </si>
  <si>
    <t>平成２３年度末</t>
    <rPh sb="0" eb="2">
      <t>ヘイセイ</t>
    </rPh>
    <rPh sb="4" eb="7">
      <t>ネンドマツ</t>
    </rPh>
    <phoneticPr fontId="2"/>
  </si>
  <si>
    <t>社会福祉法人いずみ　　貸借対照表</t>
    <rPh sb="0" eb="2">
      <t>シャカイ</t>
    </rPh>
    <rPh sb="2" eb="4">
      <t>フクシ</t>
    </rPh>
    <rPh sb="4" eb="6">
      <t>ホウジン</t>
    </rPh>
    <rPh sb="11" eb="13">
      <t>タイシャク</t>
    </rPh>
    <rPh sb="13" eb="16">
      <t>タイショウヒョウ</t>
    </rPh>
    <phoneticPr fontId="2"/>
  </si>
  <si>
    <t>（単位：円）</t>
    <phoneticPr fontId="2"/>
  </si>
  <si>
    <t>　　　　社会福祉法人いずみ　平成２３年度合算事業活動支出計算書</t>
    <rPh sb="4" eb="6">
      <t>シャカイ</t>
    </rPh>
    <rPh sb="6" eb="8">
      <t>フクシ</t>
    </rPh>
    <rPh sb="8" eb="10">
      <t>ホウジン</t>
    </rPh>
    <rPh sb="14" eb="16">
      <t>ヘイセイ</t>
    </rPh>
    <rPh sb="18" eb="19">
      <t>ネン</t>
    </rPh>
    <rPh sb="19" eb="20">
      <t>ド</t>
    </rPh>
    <rPh sb="20" eb="22">
      <t>ガッサン</t>
    </rPh>
    <rPh sb="22" eb="24">
      <t>ジギョウ</t>
    </rPh>
    <rPh sb="24" eb="26">
      <t>カツドウ</t>
    </rPh>
    <rPh sb="26" eb="28">
      <t>シシュツ</t>
    </rPh>
    <rPh sb="28" eb="31">
      <t>ケイサンショ</t>
    </rPh>
    <phoneticPr fontId="2"/>
  </si>
  <si>
    <t>－６－</t>
    <phoneticPr fontId="2"/>
  </si>
  <si>
    <t>－７－</t>
    <phoneticPr fontId="2"/>
  </si>
  <si>
    <t>(単位：円)</t>
    <rPh sb="1" eb="3">
      <t>タンイ</t>
    </rPh>
    <rPh sb="4" eb="5">
      <t>エン</t>
    </rPh>
    <phoneticPr fontId="2"/>
  </si>
  <si>
    <t>システムソフト</t>
    <phoneticPr fontId="2"/>
  </si>
  <si>
    <t>平成２４年度末</t>
    <rPh sb="0" eb="2">
      <t>ヘイセイ</t>
    </rPh>
    <rPh sb="4" eb="5">
      <t>ネン</t>
    </rPh>
    <rPh sb="5" eb="6">
      <t>ド</t>
    </rPh>
    <rPh sb="6" eb="7">
      <t>マツ</t>
    </rPh>
    <phoneticPr fontId="2"/>
  </si>
  <si>
    <t>平成２４年度末</t>
    <rPh sb="0" eb="2">
      <t>ヘイセイ</t>
    </rPh>
    <rPh sb="4" eb="7">
      <t>ネンドマツ</t>
    </rPh>
    <phoneticPr fontId="2"/>
  </si>
  <si>
    <t xml:space="preserve">           平成２５年３月３１日現在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</si>
</sst>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\(#,###,###\)"/>
    <numFmt numFmtId="178" formatCode="\(\△#,###,###\)"/>
    <numFmt numFmtId="179" formatCode="\(##,##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11"/>
      <color theme="1"/>
      <name val="AR丸ゴシック体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FAE9AC"/>
        <bgColor indexed="64"/>
      </patternFill>
    </fill>
    <fill>
      <patternFill patternType="solid">
        <fgColor rgb="FFF7DB7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3" fillId="0" borderId="0" xfId="1" applyFont="1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2" xfId="0" applyFont="1" applyBorder="1" applyAlignment="1">
      <alignment horizontal="center" vertical="center"/>
    </xf>
    <xf numFmtId="38" fontId="8" fillId="0" borderId="13" xfId="1" applyFont="1" applyBorder="1">
      <alignment vertical="center"/>
    </xf>
    <xf numFmtId="38" fontId="8" fillId="0" borderId="4" xfId="1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38" fontId="8" fillId="0" borderId="14" xfId="1" applyFont="1" applyBorder="1">
      <alignment vertical="center"/>
    </xf>
    <xf numFmtId="38" fontId="8" fillId="0" borderId="3" xfId="1" applyFont="1" applyBorder="1">
      <alignment vertical="center"/>
    </xf>
    <xf numFmtId="176" fontId="8" fillId="0" borderId="14" xfId="1" applyNumberFormat="1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5" xfId="1" applyFont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38" fontId="8" fillId="3" borderId="11" xfId="1" applyFont="1" applyFill="1" applyBorder="1">
      <alignment vertical="center"/>
    </xf>
    <xf numFmtId="178" fontId="8" fillId="3" borderId="4" xfId="1" applyNumberFormat="1" applyFont="1" applyFill="1" applyBorder="1">
      <alignment vertical="center"/>
    </xf>
    <xf numFmtId="178" fontId="8" fillId="0" borderId="5" xfId="1" applyNumberFormat="1" applyFont="1" applyBorder="1">
      <alignment vertical="center"/>
    </xf>
    <xf numFmtId="0" fontId="9" fillId="3" borderId="7" xfId="0" applyFont="1" applyFill="1" applyBorder="1" applyAlignment="1">
      <alignment horizontal="center" vertical="center"/>
    </xf>
    <xf numFmtId="177" fontId="8" fillId="3" borderId="11" xfId="1" applyNumberFormat="1" applyFont="1" applyFill="1" applyBorder="1">
      <alignment vertical="center"/>
    </xf>
    <xf numFmtId="178" fontId="8" fillId="3" borderId="5" xfId="1" applyNumberFormat="1" applyFont="1" applyFill="1" applyBorder="1">
      <alignment vertical="center"/>
    </xf>
    <xf numFmtId="176" fontId="8" fillId="0" borderId="4" xfId="1" applyNumberFormat="1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8" fillId="0" borderId="3" xfId="1" applyNumberFormat="1" applyFont="1" applyBorder="1">
      <alignment vertical="center"/>
    </xf>
    <xf numFmtId="0" fontId="8" fillId="0" borderId="11" xfId="0" applyFont="1" applyBorder="1" applyAlignment="1">
      <alignment horizontal="center" vertical="center" shrinkToFit="1"/>
    </xf>
    <xf numFmtId="0" fontId="7" fillId="0" borderId="10" xfId="0" applyFont="1" applyBorder="1">
      <alignment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38" fontId="8" fillId="0" borderId="0" xfId="1" applyFont="1">
      <alignment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8" fontId="6" fillId="2" borderId="2" xfId="1" applyFont="1" applyFill="1" applyBorder="1">
      <alignment vertical="center"/>
    </xf>
    <xf numFmtId="38" fontId="6" fillId="0" borderId="1" xfId="1" applyFont="1" applyBorder="1">
      <alignment vertical="center"/>
    </xf>
    <xf numFmtId="0" fontId="6" fillId="0" borderId="29" xfId="0" applyFont="1" applyBorder="1">
      <alignment vertical="center"/>
    </xf>
    <xf numFmtId="38" fontId="6" fillId="0" borderId="0" xfId="1" applyFont="1" applyBorder="1">
      <alignment vertical="center"/>
    </xf>
    <xf numFmtId="38" fontId="6" fillId="0" borderId="2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38" fontId="6" fillId="0" borderId="18" xfId="1" applyFont="1" applyBorder="1">
      <alignment vertical="center"/>
    </xf>
    <xf numFmtId="38" fontId="6" fillId="0" borderId="17" xfId="1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177" fontId="8" fillId="4" borderId="11" xfId="1" applyNumberFormat="1" applyFont="1" applyFill="1" applyBorder="1">
      <alignment vertical="center"/>
    </xf>
    <xf numFmtId="177" fontId="8" fillId="4" borderId="3" xfId="1" applyNumberFormat="1" applyFont="1" applyFill="1" applyBorder="1">
      <alignment vertical="center"/>
    </xf>
    <xf numFmtId="0" fontId="8" fillId="4" borderId="7" xfId="0" applyFont="1" applyFill="1" applyBorder="1" applyAlignment="1">
      <alignment horizontal="center" vertical="center"/>
    </xf>
    <xf numFmtId="177" fontId="8" fillId="4" borderId="5" xfId="1" applyNumberFormat="1" applyFont="1" applyFill="1" applyBorder="1">
      <alignment vertical="center"/>
    </xf>
    <xf numFmtId="178" fontId="8" fillId="4" borderId="5" xfId="1" applyNumberFormat="1" applyFont="1" applyFill="1" applyBorder="1">
      <alignment vertical="center"/>
    </xf>
    <xf numFmtId="177" fontId="7" fillId="4" borderId="11" xfId="1" applyNumberFormat="1" applyFont="1" applyFill="1" applyBorder="1">
      <alignment vertical="center"/>
    </xf>
    <xf numFmtId="177" fontId="7" fillId="4" borderId="5" xfId="1" applyNumberFormat="1" applyFont="1" applyFill="1" applyBorder="1">
      <alignment vertical="center"/>
    </xf>
    <xf numFmtId="0" fontId="8" fillId="4" borderId="11" xfId="0" applyFont="1" applyFill="1" applyBorder="1" applyAlignment="1">
      <alignment horizontal="center" vertical="center"/>
    </xf>
    <xf numFmtId="179" fontId="8" fillId="4" borderId="5" xfId="1" applyNumberFormat="1" applyFont="1" applyFill="1" applyBorder="1">
      <alignment vertical="center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vertical="center" shrinkToFit="1"/>
    </xf>
    <xf numFmtId="0" fontId="6" fillId="4" borderId="28" xfId="0" applyFont="1" applyFill="1" applyBorder="1">
      <alignment vertical="center"/>
    </xf>
    <xf numFmtId="0" fontId="6" fillId="4" borderId="31" xfId="0" applyFont="1" applyFill="1" applyBorder="1">
      <alignment vertical="center"/>
    </xf>
    <xf numFmtId="0" fontId="6" fillId="4" borderId="19" xfId="0" applyFont="1" applyFill="1" applyBorder="1">
      <alignment vertical="center"/>
    </xf>
    <xf numFmtId="0" fontId="6" fillId="4" borderId="33" xfId="0" applyFont="1" applyFill="1" applyBorder="1">
      <alignment vertical="center"/>
    </xf>
    <xf numFmtId="0" fontId="6" fillId="4" borderId="19" xfId="0" applyFont="1" applyFill="1" applyBorder="1" applyAlignment="1">
      <alignment vertical="center" shrinkToFit="1"/>
    </xf>
    <xf numFmtId="0" fontId="6" fillId="4" borderId="35" xfId="0" applyFont="1" applyFill="1" applyBorder="1" applyAlignment="1">
      <alignment vertical="center" shrinkToFit="1"/>
    </xf>
    <xf numFmtId="0" fontId="8" fillId="4" borderId="37" xfId="0" applyFont="1" applyFill="1" applyBorder="1">
      <alignment vertical="center"/>
    </xf>
    <xf numFmtId="0" fontId="6" fillId="4" borderId="39" xfId="0" applyFont="1" applyFill="1" applyBorder="1">
      <alignment vertical="center"/>
    </xf>
    <xf numFmtId="0" fontId="8" fillId="4" borderId="31" xfId="0" applyFont="1" applyFill="1" applyBorder="1" applyAlignment="1">
      <alignment vertical="center" shrinkToFit="1"/>
    </xf>
    <xf numFmtId="0" fontId="8" fillId="4" borderId="41" xfId="0" applyFont="1" applyFill="1" applyBorder="1" applyAlignment="1">
      <alignment vertical="center" shrinkToFit="1"/>
    </xf>
    <xf numFmtId="0" fontId="6" fillId="4" borderId="37" xfId="0" applyFont="1" applyFill="1" applyBorder="1">
      <alignment vertical="center"/>
    </xf>
    <xf numFmtId="0" fontId="6" fillId="4" borderId="29" xfId="0" applyFont="1" applyFill="1" applyBorder="1">
      <alignment vertical="center"/>
    </xf>
    <xf numFmtId="38" fontId="6" fillId="4" borderId="2" xfId="1" applyFont="1" applyFill="1" applyBorder="1">
      <alignment vertical="center"/>
    </xf>
    <xf numFmtId="38" fontId="6" fillId="4" borderId="0" xfId="1" applyFont="1" applyFill="1" applyBorder="1">
      <alignment vertical="center"/>
    </xf>
    <xf numFmtId="38" fontId="6" fillId="4" borderId="1" xfId="1" applyFont="1" applyFill="1" applyBorder="1">
      <alignment vertical="center"/>
    </xf>
    <xf numFmtId="38" fontId="6" fillId="4" borderId="15" xfId="1" applyFont="1" applyFill="1" applyBorder="1">
      <alignment vertical="center"/>
    </xf>
    <xf numFmtId="38" fontId="6" fillId="4" borderId="16" xfId="1" applyFont="1" applyFill="1" applyBorder="1">
      <alignment vertical="center"/>
    </xf>
    <xf numFmtId="38" fontId="6" fillId="4" borderId="18" xfId="1" applyFont="1" applyFill="1" applyBorder="1">
      <alignment vertical="center"/>
    </xf>
    <xf numFmtId="38" fontId="6" fillId="4" borderId="17" xfId="1" applyFont="1" applyFill="1" applyBorder="1">
      <alignment vertical="center"/>
    </xf>
    <xf numFmtId="0" fontId="6" fillId="4" borderId="30" xfId="0" applyFont="1" applyFill="1" applyBorder="1">
      <alignment vertical="center"/>
    </xf>
    <xf numFmtId="38" fontId="6" fillId="4" borderId="32" xfId="1" applyFont="1" applyFill="1" applyBorder="1">
      <alignment vertical="center"/>
    </xf>
    <xf numFmtId="38" fontId="6" fillId="4" borderId="20" xfId="1" applyFont="1" applyFill="1" applyBorder="1">
      <alignment vertical="center"/>
    </xf>
    <xf numFmtId="38" fontId="6" fillId="4" borderId="34" xfId="1" applyFont="1" applyFill="1" applyBorder="1">
      <alignment vertical="center"/>
    </xf>
    <xf numFmtId="38" fontId="6" fillId="4" borderId="36" xfId="1" applyFont="1" applyFill="1" applyBorder="1">
      <alignment vertical="center"/>
    </xf>
    <xf numFmtId="38" fontId="6" fillId="4" borderId="40" xfId="1" applyFont="1" applyFill="1" applyBorder="1">
      <alignment vertical="center"/>
    </xf>
    <xf numFmtId="38" fontId="6" fillId="4" borderId="42" xfId="1" applyFont="1" applyFill="1" applyBorder="1">
      <alignment vertical="center"/>
    </xf>
    <xf numFmtId="38" fontId="6" fillId="4" borderId="38" xfId="1" applyFont="1" applyFill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8" fillId="0" borderId="45" xfId="1" applyFont="1" applyBorder="1">
      <alignment vertical="center"/>
    </xf>
    <xf numFmtId="38" fontId="8" fillId="0" borderId="0" xfId="1" applyFont="1" applyBorder="1">
      <alignment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38" fontId="8" fillId="0" borderId="52" xfId="1" applyFont="1" applyBorder="1">
      <alignment vertical="center"/>
    </xf>
    <xf numFmtId="38" fontId="8" fillId="0" borderId="1" xfId="1" applyFont="1" applyBorder="1">
      <alignment vertical="center"/>
    </xf>
    <xf numFmtId="0" fontId="8" fillId="0" borderId="43" xfId="0" applyFont="1" applyBorder="1" applyAlignment="1">
      <alignment horizontal="center" vertical="center"/>
    </xf>
    <xf numFmtId="178" fontId="8" fillId="4" borderId="2" xfId="1" applyNumberFormat="1" applyFont="1" applyFill="1" applyBorder="1">
      <alignment vertical="center"/>
    </xf>
    <xf numFmtId="178" fontId="8" fillId="3" borderId="0" xfId="1" applyNumberFormat="1" applyFont="1" applyFill="1" applyBorder="1">
      <alignment vertical="center"/>
    </xf>
    <xf numFmtId="178" fontId="8" fillId="0" borderId="2" xfId="1" applyNumberFormat="1" applyFont="1" applyBorder="1">
      <alignment vertical="center"/>
    </xf>
    <xf numFmtId="178" fontId="8" fillId="3" borderId="2" xfId="1" applyNumberFormat="1" applyFont="1" applyFill="1" applyBorder="1">
      <alignment vertical="center"/>
    </xf>
    <xf numFmtId="176" fontId="8" fillId="0" borderId="0" xfId="1" applyNumberFormat="1" applyFont="1" applyBorder="1">
      <alignment vertical="center"/>
    </xf>
    <xf numFmtId="176" fontId="8" fillId="0" borderId="1" xfId="1" applyNumberFormat="1" applyFont="1" applyBorder="1">
      <alignment vertical="center"/>
    </xf>
    <xf numFmtId="0" fontId="8" fillId="0" borderId="43" xfId="0" applyFont="1" applyBorder="1" applyAlignment="1">
      <alignment horizontal="center" vertical="center" shrinkToFit="1"/>
    </xf>
    <xf numFmtId="177" fontId="8" fillId="4" borderId="2" xfId="1" applyNumberFormat="1" applyFont="1" applyFill="1" applyBorder="1">
      <alignment vertical="center"/>
    </xf>
    <xf numFmtId="0" fontId="8" fillId="0" borderId="51" xfId="0" applyFont="1" applyBorder="1" applyAlignment="1">
      <alignment horizontal="center" vertical="center" shrinkToFit="1"/>
    </xf>
    <xf numFmtId="0" fontId="4" fillId="0" borderId="53" xfId="0" applyFont="1" applyBorder="1">
      <alignment vertical="center"/>
    </xf>
    <xf numFmtId="0" fontId="4" fillId="0" borderId="17" xfId="0" applyFont="1" applyBorder="1">
      <alignment vertical="center"/>
    </xf>
    <xf numFmtId="38" fontId="8" fillId="0" borderId="17" xfId="1" applyFont="1" applyBorder="1">
      <alignment vertical="center"/>
    </xf>
    <xf numFmtId="0" fontId="6" fillId="0" borderId="0" xfId="0" applyFont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8" fillId="0" borderId="5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38" fontId="8" fillId="3" borderId="5" xfId="1" applyFont="1" applyFill="1" applyBorder="1">
      <alignment vertical="center"/>
    </xf>
    <xf numFmtId="177" fontId="8" fillId="3" borderId="5" xfId="1" applyNumberFormat="1" applyFont="1" applyFill="1" applyBorder="1">
      <alignment vertical="center"/>
    </xf>
    <xf numFmtId="38" fontId="8" fillId="3" borderId="56" xfId="1" applyFont="1" applyFill="1" applyBorder="1">
      <alignment vertical="center"/>
    </xf>
    <xf numFmtId="38" fontId="8" fillId="0" borderId="56" xfId="1" applyFont="1" applyBorder="1">
      <alignment vertical="center"/>
    </xf>
    <xf numFmtId="177" fontId="8" fillId="3" borderId="56" xfId="1" applyNumberFormat="1" applyFont="1" applyFill="1" applyBorder="1">
      <alignment vertical="center"/>
    </xf>
    <xf numFmtId="0" fontId="4" fillId="0" borderId="0" xfId="0" applyFont="1" applyBorder="1">
      <alignment vertical="center"/>
    </xf>
    <xf numFmtId="0" fontId="7" fillId="0" borderId="5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0" fillId="0" borderId="0" xfId="0" quotePrefix="1" applyFont="1" applyBorder="1" applyAlignment="1">
      <alignment vertical="center" textRotation="180"/>
    </xf>
    <xf numFmtId="0" fontId="10" fillId="0" borderId="0" xfId="0" applyFont="1" applyBorder="1" applyAlignment="1">
      <alignment vertical="center" textRotation="180"/>
    </xf>
    <xf numFmtId="177" fontId="4" fillId="0" borderId="0" xfId="0" applyNumberFormat="1" applyFont="1">
      <alignment vertical="center"/>
    </xf>
    <xf numFmtId="0" fontId="8" fillId="6" borderId="14" xfId="0" applyFont="1" applyFill="1" applyBorder="1" applyAlignment="1">
      <alignment horizontal="center" vertical="center"/>
    </xf>
    <xf numFmtId="177" fontId="8" fillId="6" borderId="14" xfId="1" applyNumberFormat="1" applyFont="1" applyFill="1" applyBorder="1">
      <alignment vertical="center"/>
    </xf>
    <xf numFmtId="177" fontId="8" fillId="6" borderId="1" xfId="1" applyNumberFormat="1" applyFont="1" applyFill="1" applyBorder="1">
      <alignment vertical="center"/>
    </xf>
    <xf numFmtId="0" fontId="8" fillId="6" borderId="51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177" fontId="8" fillId="6" borderId="11" xfId="1" applyNumberFormat="1" applyFont="1" applyFill="1" applyBorder="1">
      <alignment vertical="center"/>
    </xf>
    <xf numFmtId="0" fontId="8" fillId="6" borderId="11" xfId="0" applyFont="1" applyFill="1" applyBorder="1" applyAlignment="1">
      <alignment horizontal="center" vertical="center"/>
    </xf>
    <xf numFmtId="177" fontId="8" fillId="6" borderId="56" xfId="1" applyNumberFormat="1" applyFont="1" applyFill="1" applyBorder="1">
      <alignment vertical="center"/>
    </xf>
    <xf numFmtId="0" fontId="8" fillId="6" borderId="44" xfId="0" applyFont="1" applyFill="1" applyBorder="1" applyAlignment="1">
      <alignment horizontal="center" vertical="center"/>
    </xf>
    <xf numFmtId="177" fontId="8" fillId="6" borderId="44" xfId="1" applyNumberFormat="1" applyFont="1" applyFill="1" applyBorder="1">
      <alignment vertical="center"/>
    </xf>
    <xf numFmtId="177" fontId="8" fillId="6" borderId="3" xfId="1" applyNumberFormat="1" applyFont="1" applyFill="1" applyBorder="1">
      <alignment vertical="center"/>
    </xf>
    <xf numFmtId="0" fontId="8" fillId="6" borderId="43" xfId="0" applyFont="1" applyFill="1" applyBorder="1" applyAlignment="1">
      <alignment horizontal="center" vertical="center" shrinkToFit="1"/>
    </xf>
    <xf numFmtId="0" fontId="8" fillId="6" borderId="54" xfId="0" applyFont="1" applyFill="1" applyBorder="1" applyAlignment="1">
      <alignment horizontal="center" vertical="center"/>
    </xf>
    <xf numFmtId="177" fontId="8" fillId="6" borderId="55" xfId="1" applyNumberFormat="1" applyFont="1" applyFill="1" applyBorder="1">
      <alignment vertical="center"/>
    </xf>
    <xf numFmtId="0" fontId="5" fillId="0" borderId="0" xfId="0" applyFont="1" applyAlignment="1">
      <alignment horizont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left" vertical="center" textRotation="180"/>
    </xf>
    <xf numFmtId="0" fontId="10" fillId="0" borderId="0" xfId="0" applyFont="1" applyAlignment="1">
      <alignment horizontal="left" vertical="center" textRotation="180"/>
    </xf>
    <xf numFmtId="0" fontId="5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left" vertical="center" textRotation="180"/>
    </xf>
    <xf numFmtId="0" fontId="6" fillId="0" borderId="20" xfId="0" applyFont="1" applyBorder="1" applyAlignment="1">
      <alignment horizontal="left" vertical="center" textRotation="180"/>
    </xf>
    <xf numFmtId="0" fontId="7" fillId="0" borderId="0" xfId="0" applyFont="1" applyAlignment="1">
      <alignment horizontal="center" vertical="center"/>
    </xf>
    <xf numFmtId="0" fontId="7" fillId="7" borderId="63" xfId="0" applyFont="1" applyFill="1" applyBorder="1" applyAlignment="1">
      <alignment horizontal="center" vertical="center"/>
    </xf>
    <xf numFmtId="0" fontId="7" fillId="7" borderId="48" xfId="0" applyFont="1" applyFill="1" applyBorder="1" applyAlignment="1">
      <alignment horizontal="center" vertical="center"/>
    </xf>
    <xf numFmtId="0" fontId="7" fillId="7" borderId="49" xfId="0" applyFont="1" applyFill="1" applyBorder="1" applyAlignment="1">
      <alignment horizontal="center" vertical="center"/>
    </xf>
    <xf numFmtId="0" fontId="7" fillId="7" borderId="47" xfId="0" applyFont="1" applyFill="1" applyBorder="1" applyAlignment="1">
      <alignment horizontal="center" vertical="center"/>
    </xf>
    <xf numFmtId="0" fontId="7" fillId="7" borderId="60" xfId="0" applyFont="1" applyFill="1" applyBorder="1" applyAlignment="1">
      <alignment horizontal="center" vertical="center"/>
    </xf>
    <xf numFmtId="0" fontId="7" fillId="7" borderId="57" xfId="0" applyFont="1" applyFill="1" applyBorder="1" applyAlignment="1">
      <alignment horizontal="center" vertical="center"/>
    </xf>
    <xf numFmtId="0" fontId="7" fillId="7" borderId="61" xfId="0" applyFont="1" applyFill="1" applyBorder="1" applyAlignment="1">
      <alignment horizontal="center" vertical="center"/>
    </xf>
    <xf numFmtId="0" fontId="7" fillId="7" borderId="58" xfId="0" applyFont="1" applyFill="1" applyBorder="1" applyAlignment="1">
      <alignment horizontal="center" vertical="center"/>
    </xf>
    <xf numFmtId="0" fontId="7" fillId="7" borderId="62" xfId="0" applyFont="1" applyFill="1" applyBorder="1" applyAlignment="1">
      <alignment horizontal="center" vertical="center"/>
    </xf>
    <xf numFmtId="0" fontId="10" fillId="0" borderId="0" xfId="0" quotePrefix="1" applyFont="1" applyBorder="1" applyAlignment="1">
      <alignment horizontal="left" vertical="center" textRotation="180"/>
    </xf>
    <xf numFmtId="0" fontId="7" fillId="0" borderId="1" xfId="0" applyFont="1" applyBorder="1" applyAlignment="1">
      <alignment horizontal="center" vertical="center"/>
    </xf>
    <xf numFmtId="0" fontId="8" fillId="7" borderId="64" xfId="0" applyFont="1" applyFill="1" applyBorder="1" applyAlignment="1">
      <alignment horizontal="center" vertical="center"/>
    </xf>
    <xf numFmtId="177" fontId="7" fillId="7" borderId="14" xfId="1" applyNumberFormat="1" applyFont="1" applyFill="1" applyBorder="1">
      <alignment vertical="center"/>
    </xf>
    <xf numFmtId="38" fontId="8" fillId="7" borderId="0" xfId="1" applyFont="1" applyFill="1">
      <alignment vertical="center"/>
    </xf>
    <xf numFmtId="38" fontId="8" fillId="7" borderId="0" xfId="1" applyFont="1" applyFill="1" applyBorder="1">
      <alignment vertical="center"/>
    </xf>
    <xf numFmtId="0" fontId="8" fillId="7" borderId="65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7DB75"/>
      <color rgb="FFFAE9AC"/>
      <color rgb="FFF7FFFF"/>
      <color rgb="FFEFFFFF"/>
      <color rgb="FFDDFFFF"/>
      <color rgb="FFE9F2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zoomScale="120" zoomScaleNormal="120" workbookViewId="0">
      <selection activeCell="L11" sqref="L11"/>
    </sheetView>
  </sheetViews>
  <sheetFormatPr defaultRowHeight="13.5" x14ac:dyDescent="0.15"/>
  <cols>
    <col min="1" max="1" width="4.5" customWidth="1"/>
    <col min="2" max="3" width="16" customWidth="1"/>
    <col min="4" max="5" width="16" hidden="1" customWidth="1"/>
    <col min="6" max="9" width="16" customWidth="1"/>
  </cols>
  <sheetData>
    <row r="1" spans="1:14" ht="13.5" customHeight="1" x14ac:dyDescent="0.15">
      <c r="A1" s="147" t="s">
        <v>87</v>
      </c>
      <c r="B1" s="147"/>
      <c r="C1" s="147"/>
      <c r="D1" s="147"/>
      <c r="E1" s="147"/>
      <c r="F1" s="147"/>
      <c r="G1" s="147"/>
      <c r="H1" s="147"/>
      <c r="I1" s="147"/>
      <c r="J1" s="5"/>
      <c r="K1" s="5"/>
      <c r="L1" s="5"/>
      <c r="M1" s="5"/>
      <c r="N1" s="5"/>
    </row>
    <row r="2" spans="1:14" x14ac:dyDescent="0.15">
      <c r="A2" s="147"/>
      <c r="B2" s="147"/>
      <c r="C2" s="147"/>
      <c r="D2" s="147"/>
      <c r="E2" s="147"/>
      <c r="F2" s="147"/>
      <c r="G2" s="147"/>
      <c r="H2" s="147"/>
      <c r="I2" s="147"/>
      <c r="J2" s="5"/>
      <c r="K2" s="5"/>
      <c r="L2" s="5"/>
      <c r="M2" s="5"/>
      <c r="N2" s="5"/>
    </row>
    <row r="3" spans="1:14" ht="14.25" x14ac:dyDescent="0.15">
      <c r="A3" s="157" t="s">
        <v>68</v>
      </c>
      <c r="B3" s="157"/>
      <c r="C3" s="157"/>
      <c r="D3" s="157"/>
      <c r="E3" s="157"/>
      <c r="F3" s="157"/>
      <c r="G3" s="157"/>
      <c r="H3" s="157"/>
      <c r="I3" s="157"/>
    </row>
    <row r="4" spans="1:14" ht="15.75" customHeight="1" x14ac:dyDescent="0.15">
      <c r="A4" s="158" t="s">
        <v>91</v>
      </c>
      <c r="B4" s="6"/>
      <c r="C4" s="6"/>
      <c r="D4" s="6"/>
      <c r="E4" s="6"/>
      <c r="F4" s="6"/>
      <c r="G4" s="6"/>
      <c r="H4" s="6"/>
      <c r="I4" s="39" t="s">
        <v>69</v>
      </c>
    </row>
    <row r="5" spans="1:14" s="3" customFormat="1" ht="26.25" customHeight="1" x14ac:dyDescent="0.15">
      <c r="A5" s="159"/>
      <c r="B5" s="7" t="s">
        <v>1</v>
      </c>
      <c r="C5" s="8" t="s">
        <v>84</v>
      </c>
      <c r="D5" s="9" t="s">
        <v>85</v>
      </c>
      <c r="E5" s="7" t="s">
        <v>29</v>
      </c>
      <c r="F5" s="9" t="s">
        <v>1</v>
      </c>
      <c r="G5" s="7" t="s">
        <v>86</v>
      </c>
      <c r="H5" s="8" t="s">
        <v>85</v>
      </c>
      <c r="I5" s="7" t="s">
        <v>29</v>
      </c>
    </row>
    <row r="6" spans="1:14" s="2" customFormat="1" ht="28.5" customHeight="1" x14ac:dyDescent="0.15">
      <c r="A6" s="159"/>
      <c r="B6" s="148" t="s">
        <v>2</v>
      </c>
      <c r="C6" s="149"/>
      <c r="D6" s="149"/>
      <c r="E6" s="150"/>
      <c r="F6" s="151" t="s">
        <v>3</v>
      </c>
      <c r="G6" s="152"/>
      <c r="H6" s="152"/>
      <c r="I6" s="153"/>
      <c r="J6" s="90"/>
    </row>
    <row r="7" spans="1:14" s="2" customFormat="1" ht="20.25" customHeight="1" x14ac:dyDescent="0.15">
      <c r="A7" s="159"/>
      <c r="B7" s="51" t="s">
        <v>4</v>
      </c>
      <c r="C7" s="52">
        <f>SUM(C8:C11)</f>
        <v>64154872</v>
      </c>
      <c r="D7" s="52">
        <f t="shared" ref="D7:E7" si="0">SUM(D8:D11)</f>
        <v>33861006</v>
      </c>
      <c r="E7" s="53">
        <f t="shared" si="0"/>
        <v>30293866</v>
      </c>
      <c r="F7" s="54" t="s">
        <v>11</v>
      </c>
      <c r="G7" s="52">
        <f>G8+G9</f>
        <v>11924991</v>
      </c>
      <c r="H7" s="52">
        <f>H8+H9</f>
        <v>4593918</v>
      </c>
      <c r="I7" s="55">
        <f>I8+I9</f>
        <v>7331073</v>
      </c>
    </row>
    <row r="8" spans="1:14" s="2" customFormat="1" ht="20.25" customHeight="1" x14ac:dyDescent="0.15">
      <c r="A8" s="159"/>
      <c r="B8" s="11" t="s">
        <v>5</v>
      </c>
      <c r="C8" s="12">
        <v>35764657</v>
      </c>
      <c r="D8" s="12">
        <v>20598886</v>
      </c>
      <c r="E8" s="13">
        <f>C8-D8</f>
        <v>15165771</v>
      </c>
      <c r="F8" s="11" t="s">
        <v>27</v>
      </c>
      <c r="G8" s="12">
        <v>10480074</v>
      </c>
      <c r="H8" s="12">
        <v>4467412</v>
      </c>
      <c r="I8" s="13">
        <f>G8-H8</f>
        <v>6012662</v>
      </c>
    </row>
    <row r="9" spans="1:14" s="2" customFormat="1" ht="20.25" customHeight="1" x14ac:dyDescent="0.15">
      <c r="A9" s="159"/>
      <c r="B9" s="11" t="s">
        <v>22</v>
      </c>
      <c r="C9" s="12">
        <v>28066185</v>
      </c>
      <c r="D9" s="12">
        <v>13323274</v>
      </c>
      <c r="E9" s="13">
        <f t="shared" ref="E9:E11" si="1">C9-D9</f>
        <v>14742911</v>
      </c>
      <c r="F9" s="14" t="s">
        <v>28</v>
      </c>
      <c r="G9" s="15">
        <v>1444917</v>
      </c>
      <c r="H9" s="15">
        <v>126506</v>
      </c>
      <c r="I9" s="16">
        <f>G9-H9</f>
        <v>1318411</v>
      </c>
    </row>
    <row r="10" spans="1:14" s="2" customFormat="1" ht="20.25" customHeight="1" x14ac:dyDescent="0.15">
      <c r="A10" s="159"/>
      <c r="B10" s="11" t="s">
        <v>23</v>
      </c>
      <c r="C10" s="12">
        <v>324030</v>
      </c>
      <c r="D10" s="12">
        <v>0</v>
      </c>
      <c r="E10" s="13">
        <f t="shared" si="1"/>
        <v>324030</v>
      </c>
      <c r="F10" s="54" t="s">
        <v>12</v>
      </c>
      <c r="G10" s="52">
        <f>G11</f>
        <v>10010270</v>
      </c>
      <c r="H10" s="52">
        <f>H11</f>
        <v>6828910</v>
      </c>
      <c r="I10" s="55">
        <f>I11</f>
        <v>3181360</v>
      </c>
    </row>
    <row r="11" spans="1:14" s="2" customFormat="1" ht="20.25" customHeight="1" x14ac:dyDescent="0.15">
      <c r="A11" s="159"/>
      <c r="B11" s="14" t="s">
        <v>24</v>
      </c>
      <c r="C11" s="15">
        <v>0</v>
      </c>
      <c r="D11" s="17">
        <v>-61154</v>
      </c>
      <c r="E11" s="16">
        <f t="shared" si="1"/>
        <v>61154</v>
      </c>
      <c r="F11" s="18" t="s">
        <v>13</v>
      </c>
      <c r="G11" s="19">
        <v>10010270</v>
      </c>
      <c r="H11" s="19">
        <v>6828910</v>
      </c>
      <c r="I11" s="20">
        <f>G11-H11</f>
        <v>3181360</v>
      </c>
    </row>
    <row r="12" spans="1:14" s="2" customFormat="1" ht="20.25" customHeight="1" x14ac:dyDescent="0.15">
      <c r="A12" s="159"/>
      <c r="B12" s="54" t="s">
        <v>6</v>
      </c>
      <c r="C12" s="52">
        <f>C13+C15</f>
        <v>128053189</v>
      </c>
      <c r="D12" s="52">
        <f>D13+D15</f>
        <v>132022593</v>
      </c>
      <c r="E12" s="56">
        <f>E13+E15</f>
        <v>3969404</v>
      </c>
      <c r="F12" s="54" t="s">
        <v>14</v>
      </c>
      <c r="G12" s="57">
        <f>G7+G10</f>
        <v>21935261</v>
      </c>
      <c r="H12" s="57">
        <f t="shared" ref="H12:I12" si="2">H7+H10</f>
        <v>11422828</v>
      </c>
      <c r="I12" s="58">
        <f t="shared" si="2"/>
        <v>10512433</v>
      </c>
    </row>
    <row r="13" spans="1:14" s="2" customFormat="1" ht="20.25" customHeight="1" x14ac:dyDescent="0.15">
      <c r="A13" s="159"/>
      <c r="B13" s="21" t="s">
        <v>7</v>
      </c>
      <c r="C13" s="22">
        <f>C14</f>
        <v>107137338</v>
      </c>
      <c r="D13" s="22">
        <f t="shared" ref="D13:E13" si="3">D14</f>
        <v>110252011</v>
      </c>
      <c r="E13" s="23">
        <f t="shared" si="3"/>
        <v>3114673</v>
      </c>
      <c r="F13" s="154" t="s">
        <v>16</v>
      </c>
      <c r="G13" s="155"/>
      <c r="H13" s="155"/>
      <c r="I13" s="156"/>
      <c r="J13" s="90"/>
    </row>
    <row r="14" spans="1:14" s="2" customFormat="1" ht="20.25" customHeight="1" x14ac:dyDescent="0.15">
      <c r="A14" s="159"/>
      <c r="B14" s="18" t="s">
        <v>25</v>
      </c>
      <c r="C14" s="19">
        <v>107137338</v>
      </c>
      <c r="D14" s="19">
        <v>110252011</v>
      </c>
      <c r="E14" s="24">
        <f>(C14-D14)*-1</f>
        <v>3114673</v>
      </c>
      <c r="F14" s="148"/>
      <c r="G14" s="149"/>
      <c r="H14" s="149"/>
      <c r="I14" s="150"/>
      <c r="J14" s="90"/>
    </row>
    <row r="15" spans="1:14" s="2" customFormat="1" ht="20.25" customHeight="1" x14ac:dyDescent="0.15">
      <c r="A15" s="159"/>
      <c r="B15" s="25" t="s">
        <v>8</v>
      </c>
      <c r="C15" s="26">
        <f>SUM(C16:C18)</f>
        <v>20915851</v>
      </c>
      <c r="D15" s="26">
        <f t="shared" ref="D15" si="4">SUM(D16:D18)</f>
        <v>21770582</v>
      </c>
      <c r="E15" s="27">
        <f>(C15-D15)*-1</f>
        <v>854731</v>
      </c>
      <c r="F15" s="59" t="s">
        <v>26</v>
      </c>
      <c r="G15" s="55">
        <f>G16</f>
        <v>11500000</v>
      </c>
      <c r="H15" s="55">
        <f t="shared" ref="H15" si="5">H16</f>
        <v>11500000</v>
      </c>
      <c r="I15" s="60">
        <f>I16</f>
        <v>0</v>
      </c>
    </row>
    <row r="16" spans="1:14" s="2" customFormat="1" ht="20.25" customHeight="1" x14ac:dyDescent="0.15">
      <c r="A16" s="159"/>
      <c r="B16" s="11" t="s">
        <v>9</v>
      </c>
      <c r="C16" s="12">
        <v>7191669</v>
      </c>
      <c r="D16" s="12">
        <v>9799658</v>
      </c>
      <c r="E16" s="28">
        <f t="shared" ref="E16:E18" si="6">C16-D16</f>
        <v>-2607989</v>
      </c>
      <c r="F16" s="29" t="s">
        <v>26</v>
      </c>
      <c r="G16" s="16">
        <v>11500000</v>
      </c>
      <c r="H16" s="16">
        <v>11500000</v>
      </c>
      <c r="I16" s="16">
        <f>G16-H16</f>
        <v>0</v>
      </c>
    </row>
    <row r="17" spans="1:9" s="2" customFormat="1" ht="20.25" customHeight="1" x14ac:dyDescent="0.15">
      <c r="A17" s="159"/>
      <c r="B17" s="11" t="s">
        <v>10</v>
      </c>
      <c r="C17" s="12">
        <v>3713912</v>
      </c>
      <c r="D17" s="12">
        <v>5142014</v>
      </c>
      <c r="E17" s="28">
        <f t="shared" si="6"/>
        <v>-1428102</v>
      </c>
      <c r="F17" s="61" t="s">
        <v>17</v>
      </c>
      <c r="G17" s="55">
        <f>G18</f>
        <v>107276301</v>
      </c>
      <c r="H17" s="55">
        <f t="shared" ref="H17" si="7">H18</f>
        <v>112938188</v>
      </c>
      <c r="I17" s="56">
        <f>I18*-1</f>
        <v>5661887</v>
      </c>
    </row>
    <row r="18" spans="1:9" s="2" customFormat="1" ht="20.25" customHeight="1" x14ac:dyDescent="0.15">
      <c r="A18" s="159"/>
      <c r="B18" s="30" t="s">
        <v>8</v>
      </c>
      <c r="C18" s="15">
        <v>10010270</v>
      </c>
      <c r="D18" s="15">
        <v>6828910</v>
      </c>
      <c r="E18" s="31">
        <f t="shared" si="6"/>
        <v>3181360</v>
      </c>
      <c r="F18" s="32" t="s">
        <v>17</v>
      </c>
      <c r="G18" s="13">
        <v>107276301</v>
      </c>
      <c r="H18" s="13">
        <v>112938188</v>
      </c>
      <c r="I18" s="28">
        <f>G18-H18</f>
        <v>-5661887</v>
      </c>
    </row>
    <row r="19" spans="1:9" s="2" customFormat="1" ht="20.25" customHeight="1" x14ac:dyDescent="0.15">
      <c r="A19" s="159"/>
      <c r="B19" s="54" t="s">
        <v>15</v>
      </c>
      <c r="C19" s="52">
        <f>C7+C12</f>
        <v>192208061</v>
      </c>
      <c r="D19" s="52">
        <f>D7+D12</f>
        <v>165883599</v>
      </c>
      <c r="E19" s="55">
        <f>E7-E12</f>
        <v>26324462</v>
      </c>
      <c r="F19" s="61" t="s">
        <v>18</v>
      </c>
      <c r="G19" s="55">
        <f>G20</f>
        <v>51496499</v>
      </c>
      <c r="H19" s="55">
        <f t="shared" ref="H19" si="8">H20</f>
        <v>30022583</v>
      </c>
      <c r="I19" s="55">
        <f>I20</f>
        <v>21473916</v>
      </c>
    </row>
    <row r="20" spans="1:9" s="2" customFormat="1" ht="20.25" customHeight="1" x14ac:dyDescent="0.15">
      <c r="A20" s="159"/>
      <c r="B20" s="10"/>
      <c r="C20" s="10"/>
      <c r="D20" s="10"/>
      <c r="E20" s="33"/>
      <c r="F20" s="34" t="s">
        <v>18</v>
      </c>
      <c r="G20" s="13">
        <v>51496499</v>
      </c>
      <c r="H20" s="13">
        <v>30022583</v>
      </c>
      <c r="I20" s="13">
        <v>21473916</v>
      </c>
    </row>
    <row r="21" spans="1:9" s="2" customFormat="1" ht="20.25" customHeight="1" x14ac:dyDescent="0.15">
      <c r="A21" s="159"/>
      <c r="B21" s="35"/>
      <c r="C21" s="36"/>
      <c r="D21" s="36"/>
      <c r="E21" s="13"/>
      <c r="F21" s="37" t="s">
        <v>19</v>
      </c>
      <c r="G21" s="16">
        <v>21473916</v>
      </c>
      <c r="H21" s="16">
        <v>4968474</v>
      </c>
      <c r="I21" s="16">
        <v>16505442</v>
      </c>
    </row>
    <row r="22" spans="1:9" s="2" customFormat="1" ht="20.25" customHeight="1" x14ac:dyDescent="0.15">
      <c r="A22" s="159"/>
      <c r="B22" s="35"/>
      <c r="C22" s="36"/>
      <c r="D22" s="36"/>
      <c r="E22" s="13"/>
      <c r="F22" s="59" t="s">
        <v>20</v>
      </c>
      <c r="G22" s="55">
        <f>G15+G17+G19</f>
        <v>170272800</v>
      </c>
      <c r="H22" s="55">
        <f t="shared" ref="H22" si="9">H15+H17+H19</f>
        <v>154460771</v>
      </c>
      <c r="I22" s="55">
        <f>I15+(I17*-1)+I20</f>
        <v>15812029</v>
      </c>
    </row>
    <row r="23" spans="1:9" s="2" customFormat="1" ht="20.25" customHeight="1" x14ac:dyDescent="0.15">
      <c r="A23" s="159"/>
      <c r="B23" s="35"/>
      <c r="C23" s="36"/>
      <c r="D23" s="36"/>
      <c r="E23" s="13"/>
      <c r="F23" s="62" t="s">
        <v>21</v>
      </c>
      <c r="G23" s="55">
        <f>G12+G22</f>
        <v>192208061</v>
      </c>
      <c r="H23" s="55">
        <f t="shared" ref="H23:I23" si="10">H12+H22</f>
        <v>165883599</v>
      </c>
      <c r="I23" s="55">
        <f t="shared" si="10"/>
        <v>26324462</v>
      </c>
    </row>
    <row r="24" spans="1:9" s="2" customFormat="1" ht="16.5" customHeight="1" x14ac:dyDescent="0.15">
      <c r="A24" s="159"/>
      <c r="B24" s="1"/>
      <c r="C24" s="4"/>
      <c r="D24" s="4"/>
      <c r="E24" s="4"/>
      <c r="F24" s="1"/>
      <c r="G24" s="4"/>
      <c r="H24" s="4"/>
      <c r="I24" s="4"/>
    </row>
    <row r="25" spans="1:9" s="2" customFormat="1" ht="16.5" customHeight="1" x14ac:dyDescent="0.15">
      <c r="A25" s="159"/>
      <c r="B25" s="1"/>
      <c r="C25" s="4"/>
      <c r="D25" s="4"/>
      <c r="E25" s="4"/>
      <c r="F25" s="1"/>
      <c r="G25" s="4"/>
      <c r="H25" s="4"/>
      <c r="I25" s="4"/>
    </row>
    <row r="26" spans="1:9" s="2" customFormat="1" ht="16.5" customHeight="1" x14ac:dyDescent="0.15">
      <c r="A26" s="159"/>
      <c r="B26" s="1"/>
      <c r="C26" s="4"/>
      <c r="D26" s="4"/>
      <c r="E26" s="4"/>
      <c r="F26" s="1"/>
      <c r="G26" s="4"/>
      <c r="H26" s="4"/>
      <c r="I26" s="4"/>
    </row>
    <row r="27" spans="1:9" s="2" customFormat="1" ht="16.5" customHeight="1" x14ac:dyDescent="0.15">
      <c r="A27" s="159"/>
      <c r="B27" s="1"/>
      <c r="C27" s="4"/>
      <c r="D27" s="4"/>
      <c r="E27" s="4"/>
      <c r="F27" s="1"/>
      <c r="G27" s="4"/>
      <c r="H27" s="4"/>
      <c r="I27" s="4"/>
    </row>
    <row r="28" spans="1:9" s="2" customFormat="1" ht="16.5" customHeight="1" x14ac:dyDescent="0.15">
      <c r="B28" s="1"/>
      <c r="C28" s="4"/>
      <c r="D28" s="4"/>
      <c r="E28" s="4"/>
      <c r="F28" s="1"/>
      <c r="G28" s="4"/>
      <c r="H28" s="4"/>
      <c r="I28" s="4"/>
    </row>
    <row r="29" spans="1:9" s="2" customFormat="1" ht="16.5" customHeight="1" x14ac:dyDescent="0.15">
      <c r="B29" s="1"/>
      <c r="C29" s="4"/>
      <c r="D29" s="4"/>
      <c r="E29" s="4"/>
      <c r="F29" s="1"/>
      <c r="G29" s="4"/>
      <c r="H29" s="4"/>
      <c r="I29" s="4"/>
    </row>
    <row r="30" spans="1:9" s="2" customFormat="1" ht="16.5" customHeight="1" x14ac:dyDescent="0.15">
      <c r="B30" s="1"/>
      <c r="C30" s="4"/>
      <c r="D30" s="4"/>
      <c r="E30" s="4"/>
      <c r="F30" s="1"/>
      <c r="G30" s="4"/>
      <c r="H30" s="4"/>
      <c r="I30" s="4"/>
    </row>
    <row r="31" spans="1:9" s="2" customFormat="1" ht="16.5" customHeight="1" x14ac:dyDescent="0.15">
      <c r="B31" s="1"/>
      <c r="C31" s="4"/>
      <c r="D31" s="4"/>
      <c r="E31" s="4"/>
      <c r="F31" s="1"/>
      <c r="G31" s="4"/>
      <c r="H31" s="4"/>
      <c r="I31" s="4"/>
    </row>
    <row r="32" spans="1:9" s="2" customFormat="1" ht="16.5" customHeight="1" x14ac:dyDescent="0.15">
      <c r="B32" s="1"/>
      <c r="C32" s="4"/>
      <c r="D32" s="4"/>
      <c r="E32" s="4"/>
      <c r="F32" s="1"/>
      <c r="G32" s="4"/>
      <c r="H32" s="4"/>
      <c r="I32" s="4"/>
    </row>
    <row r="33" spans="2:9" s="2" customFormat="1" ht="16.5" customHeight="1" x14ac:dyDescent="0.15">
      <c r="B33" s="1"/>
      <c r="C33" s="4"/>
      <c r="D33" s="4"/>
      <c r="E33" s="4"/>
      <c r="F33" s="1"/>
      <c r="G33" s="4"/>
      <c r="H33" s="4"/>
      <c r="I33" s="4"/>
    </row>
    <row r="34" spans="2:9" s="2" customFormat="1" ht="16.5" customHeight="1" x14ac:dyDescent="0.15">
      <c r="B34" s="1"/>
      <c r="C34" s="4"/>
      <c r="D34" s="4"/>
      <c r="E34" s="4"/>
      <c r="F34" s="1"/>
      <c r="G34" s="4"/>
      <c r="H34" s="4"/>
      <c r="I34" s="4"/>
    </row>
    <row r="35" spans="2:9" s="2" customFormat="1" ht="16.5" customHeight="1" x14ac:dyDescent="0.15">
      <c r="B35" s="1"/>
      <c r="C35" s="4"/>
      <c r="D35" s="4"/>
      <c r="E35" s="4"/>
      <c r="F35" s="1"/>
      <c r="G35" s="4"/>
      <c r="H35" s="4"/>
      <c r="I35" s="4"/>
    </row>
    <row r="36" spans="2:9" s="2" customFormat="1" ht="16.5" customHeight="1" x14ac:dyDescent="0.15">
      <c r="B36" s="1"/>
      <c r="C36" s="4"/>
      <c r="D36" s="4"/>
      <c r="E36" s="4"/>
      <c r="F36" s="1"/>
      <c r="G36" s="4"/>
      <c r="H36" s="4"/>
      <c r="I36" s="4"/>
    </row>
    <row r="37" spans="2:9" s="2" customFormat="1" ht="16.5" customHeight="1" x14ac:dyDescent="0.15">
      <c r="B37" s="1"/>
      <c r="C37" s="4"/>
      <c r="D37" s="4"/>
      <c r="E37" s="4"/>
      <c r="F37" s="1"/>
      <c r="G37" s="4"/>
      <c r="H37" s="4"/>
      <c r="I37" s="4"/>
    </row>
    <row r="38" spans="2:9" s="2" customFormat="1" ht="16.5" customHeight="1" x14ac:dyDescent="0.15">
      <c r="B38" s="1"/>
      <c r="C38" s="4"/>
      <c r="D38" s="4"/>
      <c r="E38" s="4"/>
      <c r="F38" s="1"/>
      <c r="G38" s="4"/>
      <c r="H38" s="4"/>
      <c r="I38" s="4"/>
    </row>
    <row r="39" spans="2:9" s="2" customFormat="1" ht="16.5" customHeight="1" x14ac:dyDescent="0.15">
      <c r="B39" s="1"/>
      <c r="C39" s="4"/>
      <c r="D39" s="4"/>
      <c r="E39" s="4"/>
      <c r="F39" s="1"/>
      <c r="G39" s="4"/>
      <c r="H39" s="4"/>
      <c r="I39" s="4"/>
    </row>
    <row r="40" spans="2:9" s="2" customFormat="1" ht="16.5" customHeight="1" x14ac:dyDescent="0.15">
      <c r="B40" s="1"/>
      <c r="C40" s="4"/>
      <c r="D40" s="4"/>
      <c r="E40" s="4"/>
      <c r="F40" s="1"/>
      <c r="G40" s="4"/>
      <c r="H40" s="4"/>
      <c r="I40" s="4"/>
    </row>
    <row r="41" spans="2:9" s="2" customFormat="1" ht="16.5" customHeight="1" x14ac:dyDescent="0.15">
      <c r="B41" s="1"/>
      <c r="C41" s="4"/>
      <c r="D41" s="4"/>
      <c r="E41" s="4"/>
      <c r="F41" s="1"/>
      <c r="G41" s="4"/>
      <c r="H41" s="4"/>
      <c r="I41" s="4"/>
    </row>
    <row r="42" spans="2:9" s="2" customFormat="1" ht="16.5" customHeight="1" x14ac:dyDescent="0.15">
      <c r="B42" s="1"/>
      <c r="C42" s="4"/>
      <c r="D42" s="4"/>
      <c r="E42" s="4"/>
      <c r="F42" s="1"/>
      <c r="G42" s="4"/>
      <c r="H42" s="4"/>
      <c r="I42" s="4"/>
    </row>
    <row r="43" spans="2:9" s="2" customFormat="1" ht="16.5" customHeight="1" x14ac:dyDescent="0.15">
      <c r="B43" s="1"/>
      <c r="C43" s="4"/>
      <c r="D43" s="4"/>
      <c r="E43" s="4"/>
      <c r="F43" s="1"/>
      <c r="G43" s="4"/>
      <c r="H43" s="4"/>
      <c r="I43" s="4"/>
    </row>
    <row r="44" spans="2:9" s="2" customFormat="1" ht="16.5" customHeight="1" x14ac:dyDescent="0.15">
      <c r="B44" s="1"/>
      <c r="C44" s="4"/>
      <c r="D44" s="4"/>
      <c r="E44" s="4"/>
      <c r="F44" s="1"/>
      <c r="G44" s="4"/>
      <c r="H44" s="4"/>
      <c r="I44" s="4"/>
    </row>
    <row r="45" spans="2:9" s="2" customFormat="1" ht="16.5" customHeight="1" x14ac:dyDescent="0.15">
      <c r="B45" s="1"/>
      <c r="C45" s="4"/>
      <c r="D45" s="4"/>
      <c r="E45" s="4"/>
      <c r="F45" s="1"/>
      <c r="G45" s="4"/>
      <c r="H45" s="4"/>
      <c r="I45" s="4"/>
    </row>
    <row r="46" spans="2:9" s="2" customFormat="1" ht="16.5" customHeight="1" x14ac:dyDescent="0.15">
      <c r="B46" s="1"/>
      <c r="C46" s="4"/>
      <c r="D46" s="4"/>
      <c r="E46" s="4"/>
      <c r="F46" s="1"/>
      <c r="G46" s="4"/>
      <c r="H46" s="4"/>
      <c r="I46" s="4"/>
    </row>
    <row r="47" spans="2:9" s="2" customFormat="1" ht="16.5" customHeight="1" x14ac:dyDescent="0.15">
      <c r="B47" s="1"/>
      <c r="C47" s="4"/>
      <c r="D47" s="4"/>
      <c r="E47" s="4"/>
      <c r="F47" s="1"/>
      <c r="G47" s="4"/>
      <c r="H47" s="4"/>
      <c r="I47" s="4"/>
    </row>
    <row r="48" spans="2:9" s="2" customFormat="1" ht="16.5" customHeight="1" x14ac:dyDescent="0.15">
      <c r="B48" s="1"/>
      <c r="C48" s="4"/>
      <c r="D48" s="4"/>
      <c r="E48" s="4"/>
      <c r="F48" s="1"/>
      <c r="G48" s="4"/>
      <c r="H48" s="4"/>
      <c r="I48" s="4"/>
    </row>
    <row r="49" spans="2:9" s="2" customFormat="1" ht="16.5" customHeight="1" x14ac:dyDescent="0.15">
      <c r="B49" s="1"/>
      <c r="C49" s="4"/>
      <c r="D49" s="4"/>
      <c r="E49" s="4"/>
      <c r="F49" s="1"/>
      <c r="G49" s="4"/>
      <c r="H49" s="4"/>
      <c r="I49" s="4"/>
    </row>
    <row r="50" spans="2:9" s="2" customFormat="1" ht="16.5" customHeight="1" x14ac:dyDescent="0.15">
      <c r="B50" s="1"/>
      <c r="C50" s="4"/>
      <c r="D50" s="4"/>
      <c r="E50" s="4"/>
      <c r="F50" s="1"/>
      <c r="G50" s="4"/>
      <c r="H50" s="4"/>
      <c r="I50" s="4"/>
    </row>
    <row r="51" spans="2:9" s="2" customFormat="1" ht="16.5" customHeight="1" x14ac:dyDescent="0.15">
      <c r="B51" s="1"/>
      <c r="C51" s="4"/>
      <c r="D51" s="4"/>
      <c r="E51" s="4"/>
      <c r="F51" s="1"/>
      <c r="G51" s="4"/>
      <c r="H51" s="4"/>
      <c r="I51" s="4"/>
    </row>
    <row r="52" spans="2:9" s="2" customFormat="1" ht="16.5" customHeight="1" x14ac:dyDescent="0.15"/>
    <row r="53" spans="2:9" s="2" customFormat="1" ht="16.5" customHeight="1" x14ac:dyDescent="0.15"/>
    <row r="54" spans="2:9" s="2" customFormat="1" ht="16.5" customHeight="1" x14ac:dyDescent="0.15"/>
    <row r="55" spans="2:9" s="2" customFormat="1" ht="16.5" customHeight="1" x14ac:dyDescent="0.15"/>
    <row r="56" spans="2:9" s="2" customFormat="1" ht="16.5" customHeight="1" x14ac:dyDescent="0.15"/>
    <row r="57" spans="2:9" s="2" customFormat="1" ht="16.5" customHeight="1" x14ac:dyDescent="0.15"/>
    <row r="58" spans="2:9" s="2" customFormat="1" ht="16.5" customHeight="1" x14ac:dyDescent="0.15"/>
    <row r="59" spans="2:9" s="2" customFormat="1" ht="16.5" customHeight="1" x14ac:dyDescent="0.15"/>
    <row r="60" spans="2:9" s="2" customFormat="1" ht="16.5" customHeight="1" x14ac:dyDescent="0.15"/>
    <row r="61" spans="2:9" s="2" customFormat="1" ht="16.5" customHeight="1" x14ac:dyDescent="0.15"/>
    <row r="62" spans="2:9" ht="16.5" customHeight="1" x14ac:dyDescent="0.15"/>
    <row r="63" spans="2:9" ht="16.5" customHeight="1" x14ac:dyDescent="0.15"/>
    <row r="64" spans="2:9" ht="16.5" customHeight="1" x14ac:dyDescent="0.15"/>
    <row r="65" ht="16.5" customHeight="1" x14ac:dyDescent="0.15"/>
    <row r="66" ht="16.5" customHeight="1" x14ac:dyDescent="0.15"/>
    <row r="67" ht="16.5" customHeight="1" x14ac:dyDescent="0.15"/>
  </sheetData>
  <mergeCells count="6">
    <mergeCell ref="A1:I2"/>
    <mergeCell ref="B6:E6"/>
    <mergeCell ref="F6:I6"/>
    <mergeCell ref="F13:I14"/>
    <mergeCell ref="A3:I3"/>
    <mergeCell ref="A4:A27"/>
  </mergeCells>
  <phoneticPr fontId="2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16" zoomScaleNormal="100" workbookViewId="0">
      <selection activeCell="C27" sqref="C27"/>
    </sheetView>
  </sheetViews>
  <sheetFormatPr defaultRowHeight="13.5" x14ac:dyDescent="0.15"/>
  <cols>
    <col min="1" max="1" width="6.5" customWidth="1"/>
    <col min="2" max="2" width="17.25" customWidth="1"/>
    <col min="3" max="10" width="14.5" customWidth="1"/>
  </cols>
  <sheetData>
    <row r="1" spans="1:10" x14ac:dyDescent="0.15">
      <c r="A1" s="160" t="s">
        <v>89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x14ac:dyDescent="0.15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10" ht="14.25" x14ac:dyDescent="0.15">
      <c r="A3" s="6"/>
      <c r="B3" s="6"/>
      <c r="C3" s="6"/>
      <c r="D3" s="175" t="s">
        <v>83</v>
      </c>
      <c r="E3" s="175"/>
      <c r="F3" s="175"/>
      <c r="G3" s="175"/>
      <c r="H3" s="175"/>
      <c r="I3" s="6"/>
      <c r="J3" s="38"/>
    </row>
    <row r="4" spans="1:10" ht="12" customHeight="1" x14ac:dyDescent="0.15">
      <c r="A4" s="6"/>
      <c r="B4" s="6"/>
      <c r="C4" s="6"/>
      <c r="D4" s="49"/>
      <c r="E4" s="50"/>
      <c r="F4" s="50"/>
      <c r="G4" s="50"/>
      <c r="H4" s="50"/>
      <c r="I4" s="6"/>
      <c r="J4" s="38" t="s">
        <v>88</v>
      </c>
    </row>
    <row r="5" spans="1:10" ht="14.25" x14ac:dyDescent="0.15">
      <c r="A5" s="176" t="s">
        <v>90</v>
      </c>
      <c r="B5" s="163" t="s">
        <v>0</v>
      </c>
      <c r="C5" s="166" t="s">
        <v>30</v>
      </c>
      <c r="D5" s="163" t="s">
        <v>31</v>
      </c>
      <c r="E5" s="161" t="s">
        <v>38</v>
      </c>
      <c r="F5" s="161"/>
      <c r="G5" s="162"/>
      <c r="H5" s="161" t="s">
        <v>39</v>
      </c>
      <c r="I5" s="161"/>
      <c r="J5" s="162"/>
    </row>
    <row r="6" spans="1:10" ht="14.25" customHeight="1" x14ac:dyDescent="0.15">
      <c r="A6" s="177"/>
      <c r="B6" s="164"/>
      <c r="C6" s="167"/>
      <c r="D6" s="164"/>
      <c r="E6" s="169" t="s">
        <v>34</v>
      </c>
      <c r="F6" s="171" t="s">
        <v>35</v>
      </c>
      <c r="G6" s="169" t="s">
        <v>36</v>
      </c>
      <c r="H6" s="171" t="s">
        <v>37</v>
      </c>
      <c r="I6" s="169" t="s">
        <v>32</v>
      </c>
      <c r="J6" s="173" t="s">
        <v>33</v>
      </c>
    </row>
    <row r="7" spans="1:10" ht="14.25" customHeight="1" x14ac:dyDescent="0.15">
      <c r="A7" s="177"/>
      <c r="B7" s="165"/>
      <c r="C7" s="168"/>
      <c r="D7" s="165"/>
      <c r="E7" s="170"/>
      <c r="F7" s="172"/>
      <c r="G7" s="170"/>
      <c r="H7" s="172"/>
      <c r="I7" s="170"/>
      <c r="J7" s="174"/>
    </row>
    <row r="8" spans="1:10" ht="14.25" x14ac:dyDescent="0.15">
      <c r="A8" s="177"/>
      <c r="B8" s="63" t="s">
        <v>81</v>
      </c>
      <c r="C8" s="42"/>
      <c r="D8" s="74"/>
      <c r="E8" s="42"/>
      <c r="F8" s="74"/>
      <c r="G8" s="42"/>
      <c r="H8" s="74"/>
      <c r="I8" s="42"/>
      <c r="J8" s="82"/>
    </row>
    <row r="9" spans="1:10" ht="14.25" x14ac:dyDescent="0.15">
      <c r="A9" s="177"/>
      <c r="B9" s="64" t="s">
        <v>80</v>
      </c>
      <c r="C9" s="40">
        <f>SUM(D9:J9)</f>
        <v>201964964</v>
      </c>
      <c r="D9" s="75">
        <v>0</v>
      </c>
      <c r="E9" s="40">
        <f>SUM(E10:E14)</f>
        <v>51687672</v>
      </c>
      <c r="F9" s="75">
        <f t="shared" ref="F9:J9" si="0">SUM(F10:F14)</f>
        <v>42863207</v>
      </c>
      <c r="G9" s="40">
        <f t="shared" si="0"/>
        <v>50873455</v>
      </c>
      <c r="H9" s="75">
        <f t="shared" si="0"/>
        <v>34457986</v>
      </c>
      <c r="I9" s="40">
        <f t="shared" si="0"/>
        <v>20874648</v>
      </c>
      <c r="J9" s="83">
        <f t="shared" si="0"/>
        <v>1207996</v>
      </c>
    </row>
    <row r="10" spans="1:10" ht="14.25" x14ac:dyDescent="0.15">
      <c r="A10" s="177"/>
      <c r="B10" s="65" t="s">
        <v>40</v>
      </c>
      <c r="C10" s="43">
        <f t="shared" ref="C10:C14" si="1">SUM(D10:J10)</f>
        <v>80171600</v>
      </c>
      <c r="D10" s="76">
        <v>0</v>
      </c>
      <c r="E10" s="43">
        <v>21035700</v>
      </c>
      <c r="F10" s="76">
        <v>19138100</v>
      </c>
      <c r="G10" s="43">
        <v>23609400</v>
      </c>
      <c r="H10" s="76">
        <v>8340000</v>
      </c>
      <c r="I10" s="43">
        <v>8048400</v>
      </c>
      <c r="J10" s="84">
        <v>0</v>
      </c>
    </row>
    <row r="11" spans="1:10" ht="14.25" x14ac:dyDescent="0.15">
      <c r="A11" s="177"/>
      <c r="B11" s="65" t="s">
        <v>41</v>
      </c>
      <c r="C11" s="43">
        <f t="shared" si="1"/>
        <v>48514552</v>
      </c>
      <c r="D11" s="76">
        <v>0</v>
      </c>
      <c r="E11" s="43">
        <v>12522074</v>
      </c>
      <c r="F11" s="76">
        <v>11562443</v>
      </c>
      <c r="G11" s="43">
        <v>13113364</v>
      </c>
      <c r="H11" s="76">
        <v>6437936</v>
      </c>
      <c r="I11" s="43">
        <v>4741735</v>
      </c>
      <c r="J11" s="84">
        <v>137000</v>
      </c>
    </row>
    <row r="12" spans="1:10" ht="14.25" x14ac:dyDescent="0.15">
      <c r="A12" s="177"/>
      <c r="B12" s="65" t="s">
        <v>42</v>
      </c>
      <c r="C12" s="43">
        <f t="shared" si="1"/>
        <v>49956692</v>
      </c>
      <c r="D12" s="76">
        <v>0</v>
      </c>
      <c r="E12" s="43">
        <v>12660073</v>
      </c>
      <c r="F12" s="76">
        <v>6964310</v>
      </c>
      <c r="G12" s="43">
        <v>7117232</v>
      </c>
      <c r="H12" s="76">
        <v>16160199</v>
      </c>
      <c r="I12" s="43">
        <v>5984351</v>
      </c>
      <c r="J12" s="84">
        <v>1070527</v>
      </c>
    </row>
    <row r="13" spans="1:10" ht="14.25" x14ac:dyDescent="0.15">
      <c r="A13" s="177"/>
      <c r="B13" s="65" t="s">
        <v>43</v>
      </c>
      <c r="C13" s="43">
        <f t="shared" si="1"/>
        <v>2592600</v>
      </c>
      <c r="D13" s="76">
        <v>0</v>
      </c>
      <c r="E13" s="43">
        <v>357600</v>
      </c>
      <c r="F13" s="76">
        <v>670500</v>
      </c>
      <c r="G13" s="43">
        <v>1206900</v>
      </c>
      <c r="H13" s="76">
        <v>223500</v>
      </c>
      <c r="I13" s="43">
        <v>134100</v>
      </c>
      <c r="J13" s="84">
        <v>0</v>
      </c>
    </row>
    <row r="14" spans="1:10" ht="14.25" x14ac:dyDescent="0.15">
      <c r="A14" s="177"/>
      <c r="B14" s="66" t="s">
        <v>44</v>
      </c>
      <c r="C14" s="41">
        <f t="shared" si="1"/>
        <v>20729520</v>
      </c>
      <c r="D14" s="77">
        <v>0</v>
      </c>
      <c r="E14" s="41">
        <v>5112225</v>
      </c>
      <c r="F14" s="77">
        <v>4527854</v>
      </c>
      <c r="G14" s="41">
        <v>5826559</v>
      </c>
      <c r="H14" s="77">
        <v>3296351</v>
      </c>
      <c r="I14" s="41">
        <v>1966062</v>
      </c>
      <c r="J14" s="85">
        <v>469</v>
      </c>
    </row>
    <row r="15" spans="1:10" ht="14.25" x14ac:dyDescent="0.15">
      <c r="A15" s="177"/>
      <c r="B15" s="64" t="s">
        <v>77</v>
      </c>
      <c r="C15" s="40">
        <f t="shared" ref="C15:J15" si="2">SUM(C16:C31)</f>
        <v>39124551</v>
      </c>
      <c r="D15" s="75">
        <f t="shared" si="2"/>
        <v>660266</v>
      </c>
      <c r="E15" s="40">
        <f t="shared" si="2"/>
        <v>12408480</v>
      </c>
      <c r="F15" s="75">
        <f t="shared" si="2"/>
        <v>3680564</v>
      </c>
      <c r="G15" s="40">
        <f t="shared" si="2"/>
        <v>15027809</v>
      </c>
      <c r="H15" s="75">
        <f t="shared" si="2"/>
        <v>3373535</v>
      </c>
      <c r="I15" s="40">
        <f t="shared" si="2"/>
        <v>1653770</v>
      </c>
      <c r="J15" s="83">
        <f t="shared" si="2"/>
        <v>2320127</v>
      </c>
    </row>
    <row r="16" spans="1:10" ht="14.25" x14ac:dyDescent="0.15">
      <c r="A16" s="177"/>
      <c r="B16" s="65" t="s">
        <v>45</v>
      </c>
      <c r="C16" s="43">
        <f t="shared" ref="C16:C46" si="3">SUM(D16:J16)</f>
        <v>785502</v>
      </c>
      <c r="D16" s="76">
        <v>0</v>
      </c>
      <c r="E16" s="43">
        <v>222885</v>
      </c>
      <c r="F16" s="76">
        <v>109842</v>
      </c>
      <c r="G16" s="43">
        <v>171914</v>
      </c>
      <c r="H16" s="76">
        <v>249609</v>
      </c>
      <c r="I16" s="43">
        <v>31252</v>
      </c>
      <c r="J16" s="84">
        <v>0</v>
      </c>
    </row>
    <row r="17" spans="1:10" ht="14.25" x14ac:dyDescent="0.15">
      <c r="A17" s="177"/>
      <c r="B17" s="65" t="s">
        <v>46</v>
      </c>
      <c r="C17" s="43">
        <f t="shared" si="3"/>
        <v>390339</v>
      </c>
      <c r="D17" s="76">
        <v>10560</v>
      </c>
      <c r="E17" s="43">
        <v>208580</v>
      </c>
      <c r="F17" s="76">
        <v>32020</v>
      </c>
      <c r="G17" s="43">
        <v>110699</v>
      </c>
      <c r="H17" s="76">
        <v>7320</v>
      </c>
      <c r="I17" s="43">
        <v>21160</v>
      </c>
      <c r="J17" s="84">
        <v>0</v>
      </c>
    </row>
    <row r="18" spans="1:10" ht="14.25" x14ac:dyDescent="0.15">
      <c r="A18" s="177"/>
      <c r="B18" s="65" t="s">
        <v>47</v>
      </c>
      <c r="C18" s="43">
        <f t="shared" si="3"/>
        <v>274668</v>
      </c>
      <c r="D18" s="76">
        <v>14400</v>
      </c>
      <c r="E18" s="43">
        <v>76500</v>
      </c>
      <c r="F18" s="76">
        <v>28100</v>
      </c>
      <c r="G18" s="43">
        <v>91230</v>
      </c>
      <c r="H18" s="76">
        <v>55538</v>
      </c>
      <c r="I18" s="43">
        <v>8900</v>
      </c>
      <c r="J18" s="84">
        <v>0</v>
      </c>
    </row>
    <row r="19" spans="1:10" ht="14.25" x14ac:dyDescent="0.15">
      <c r="A19" s="177"/>
      <c r="B19" s="65" t="s">
        <v>48</v>
      </c>
      <c r="C19" s="43">
        <f t="shared" si="3"/>
        <v>678273</v>
      </c>
      <c r="D19" s="76">
        <v>185531</v>
      </c>
      <c r="E19" s="43">
        <v>101279</v>
      </c>
      <c r="F19" s="76">
        <v>89419</v>
      </c>
      <c r="G19" s="43">
        <v>121171</v>
      </c>
      <c r="H19" s="76">
        <v>99058</v>
      </c>
      <c r="I19" s="43">
        <v>74509</v>
      </c>
      <c r="J19" s="84">
        <v>7306</v>
      </c>
    </row>
    <row r="20" spans="1:10" ht="14.25" x14ac:dyDescent="0.15">
      <c r="A20" s="177"/>
      <c r="B20" s="65" t="s">
        <v>49</v>
      </c>
      <c r="C20" s="43">
        <f t="shared" si="3"/>
        <v>460337</v>
      </c>
      <c r="D20" s="76">
        <v>25200</v>
      </c>
      <c r="E20" s="43">
        <v>50085</v>
      </c>
      <c r="F20" s="76">
        <v>0</v>
      </c>
      <c r="G20" s="43">
        <v>85050</v>
      </c>
      <c r="H20" s="76">
        <v>155764</v>
      </c>
      <c r="I20" s="43">
        <v>139258</v>
      </c>
      <c r="J20" s="84">
        <v>4980</v>
      </c>
    </row>
    <row r="21" spans="1:10" ht="14.25" x14ac:dyDescent="0.15">
      <c r="A21" s="177"/>
      <c r="B21" s="65" t="s">
        <v>50</v>
      </c>
      <c r="C21" s="43">
        <f t="shared" si="3"/>
        <v>739843</v>
      </c>
      <c r="D21" s="76">
        <v>0</v>
      </c>
      <c r="E21" s="43">
        <v>224652</v>
      </c>
      <c r="F21" s="76">
        <v>188656</v>
      </c>
      <c r="G21" s="43">
        <v>188659</v>
      </c>
      <c r="H21" s="76">
        <v>119984</v>
      </c>
      <c r="I21" s="43">
        <v>17892</v>
      </c>
      <c r="J21" s="84">
        <v>0</v>
      </c>
    </row>
    <row r="22" spans="1:10" ht="14.25" x14ac:dyDescent="0.15">
      <c r="A22" s="177"/>
      <c r="B22" s="65" t="s">
        <v>51</v>
      </c>
      <c r="C22" s="43">
        <f t="shared" si="3"/>
        <v>53661</v>
      </c>
      <c r="D22" s="76">
        <v>0</v>
      </c>
      <c r="E22" s="43">
        <v>0</v>
      </c>
      <c r="F22" s="76">
        <v>0</v>
      </c>
      <c r="G22" s="43">
        <v>19060</v>
      </c>
      <c r="H22" s="76">
        <v>34601</v>
      </c>
      <c r="I22" s="43">
        <v>0</v>
      </c>
      <c r="J22" s="84">
        <v>0</v>
      </c>
    </row>
    <row r="23" spans="1:10" ht="14.25" x14ac:dyDescent="0.15">
      <c r="A23" s="177"/>
      <c r="B23" s="65" t="s">
        <v>52</v>
      </c>
      <c r="C23" s="43">
        <f t="shared" si="3"/>
        <v>3448717</v>
      </c>
      <c r="D23" s="76">
        <v>0</v>
      </c>
      <c r="E23" s="43">
        <v>3031410</v>
      </c>
      <c r="F23" s="76">
        <v>60644</v>
      </c>
      <c r="G23" s="43">
        <v>316889</v>
      </c>
      <c r="H23" s="76">
        <v>0</v>
      </c>
      <c r="I23" s="43">
        <v>39774</v>
      </c>
      <c r="J23" s="84">
        <v>0</v>
      </c>
    </row>
    <row r="24" spans="1:10" ht="14.25" x14ac:dyDescent="0.15">
      <c r="A24" s="177"/>
      <c r="B24" s="65" t="s">
        <v>53</v>
      </c>
      <c r="C24" s="43">
        <f t="shared" si="3"/>
        <v>783289</v>
      </c>
      <c r="D24" s="76">
        <v>95905</v>
      </c>
      <c r="E24" s="43">
        <v>146874</v>
      </c>
      <c r="F24" s="76">
        <v>96924</v>
      </c>
      <c r="G24" s="43">
        <v>176754</v>
      </c>
      <c r="H24" s="76">
        <v>108103</v>
      </c>
      <c r="I24" s="43">
        <v>118033</v>
      </c>
      <c r="J24" s="84">
        <v>40696</v>
      </c>
    </row>
    <row r="25" spans="1:10" ht="14.25" x14ac:dyDescent="0.15">
      <c r="A25" s="177"/>
      <c r="B25" s="65" t="s">
        <v>54</v>
      </c>
      <c r="C25" s="43">
        <f t="shared" si="3"/>
        <v>175980</v>
      </c>
      <c r="D25" s="76">
        <v>108720</v>
      </c>
      <c r="E25" s="43">
        <v>0</v>
      </c>
      <c r="F25" s="76">
        <v>0</v>
      </c>
      <c r="G25" s="43">
        <v>0</v>
      </c>
      <c r="H25" s="76">
        <v>34850</v>
      </c>
      <c r="I25" s="43">
        <v>32410</v>
      </c>
      <c r="J25" s="84">
        <v>0</v>
      </c>
    </row>
    <row r="26" spans="1:10" ht="14.25" x14ac:dyDescent="0.15">
      <c r="A26" s="177"/>
      <c r="B26" s="65" t="s">
        <v>55</v>
      </c>
      <c r="C26" s="43">
        <f t="shared" si="3"/>
        <v>20261939</v>
      </c>
      <c r="D26" s="76">
        <v>0</v>
      </c>
      <c r="E26" s="43">
        <v>4301372</v>
      </c>
      <c r="F26" s="76">
        <v>1806571</v>
      </c>
      <c r="G26" s="43">
        <v>12112946</v>
      </c>
      <c r="H26" s="76">
        <v>11050</v>
      </c>
      <c r="I26" s="43">
        <v>0</v>
      </c>
      <c r="J26" s="84">
        <v>2030000</v>
      </c>
    </row>
    <row r="27" spans="1:10" ht="14.25" x14ac:dyDescent="0.15">
      <c r="A27" s="177"/>
      <c r="B27" s="65" t="s">
        <v>56</v>
      </c>
      <c r="C27" s="43">
        <f t="shared" si="3"/>
        <v>4782704</v>
      </c>
      <c r="D27" s="76">
        <v>73880</v>
      </c>
      <c r="E27" s="43">
        <v>2089551</v>
      </c>
      <c r="F27" s="76">
        <v>745787</v>
      </c>
      <c r="G27" s="43">
        <v>944706</v>
      </c>
      <c r="H27" s="76">
        <v>275630</v>
      </c>
      <c r="I27" s="43">
        <v>643150</v>
      </c>
      <c r="J27" s="84">
        <v>10000</v>
      </c>
    </row>
    <row r="28" spans="1:10" ht="14.25" x14ac:dyDescent="0.15">
      <c r="A28" s="177"/>
      <c r="B28" s="65" t="s">
        <v>57</v>
      </c>
      <c r="C28" s="43">
        <f t="shared" si="3"/>
        <v>1691108</v>
      </c>
      <c r="D28" s="76">
        <v>0</v>
      </c>
      <c r="E28" s="43">
        <v>1045600</v>
      </c>
      <c r="F28" s="76">
        <v>163809</v>
      </c>
      <c r="G28" s="43">
        <v>91809</v>
      </c>
      <c r="H28" s="76">
        <v>175230</v>
      </c>
      <c r="I28" s="43">
        <v>162470</v>
      </c>
      <c r="J28" s="84">
        <v>52190</v>
      </c>
    </row>
    <row r="29" spans="1:10" ht="14.25" x14ac:dyDescent="0.15">
      <c r="A29" s="177"/>
      <c r="B29" s="65" t="s">
        <v>58</v>
      </c>
      <c r="C29" s="43">
        <f t="shared" si="3"/>
        <v>3659974</v>
      </c>
      <c r="D29" s="76">
        <v>0</v>
      </c>
      <c r="E29" s="43">
        <v>676312</v>
      </c>
      <c r="F29" s="76">
        <v>207189</v>
      </c>
      <c r="G29" s="43">
        <v>364602</v>
      </c>
      <c r="H29" s="76">
        <v>1924325</v>
      </c>
      <c r="I29" s="43">
        <v>313555</v>
      </c>
      <c r="J29" s="84">
        <v>173991</v>
      </c>
    </row>
    <row r="30" spans="1:10" ht="14.25" x14ac:dyDescent="0.15">
      <c r="A30" s="177"/>
      <c r="B30" s="65" t="s">
        <v>59</v>
      </c>
      <c r="C30" s="43">
        <f t="shared" si="3"/>
        <v>18700</v>
      </c>
      <c r="D30" s="76">
        <v>10500</v>
      </c>
      <c r="E30" s="43">
        <v>900</v>
      </c>
      <c r="F30" s="76">
        <v>0</v>
      </c>
      <c r="G30" s="43">
        <v>4000</v>
      </c>
      <c r="H30" s="76">
        <v>3300</v>
      </c>
      <c r="I30" s="43">
        <v>0</v>
      </c>
      <c r="J30" s="84">
        <v>0</v>
      </c>
    </row>
    <row r="31" spans="1:10" ht="14.25" x14ac:dyDescent="0.15">
      <c r="A31" s="177"/>
      <c r="B31" s="66" t="s">
        <v>60</v>
      </c>
      <c r="C31" s="41">
        <f t="shared" si="3"/>
        <v>919517</v>
      </c>
      <c r="D31" s="77">
        <v>135570</v>
      </c>
      <c r="E31" s="41">
        <v>232480</v>
      </c>
      <c r="F31" s="77">
        <v>151603</v>
      </c>
      <c r="G31" s="41">
        <v>228320</v>
      </c>
      <c r="H31" s="77">
        <v>119173</v>
      </c>
      <c r="I31" s="41">
        <v>51407</v>
      </c>
      <c r="J31" s="85">
        <v>964</v>
      </c>
    </row>
    <row r="32" spans="1:10" ht="14.25" x14ac:dyDescent="0.15">
      <c r="A32" s="177"/>
      <c r="B32" s="64" t="s">
        <v>76</v>
      </c>
      <c r="C32" s="40">
        <f>SUM(C33:C46)</f>
        <v>15743726</v>
      </c>
      <c r="D32" s="75">
        <f t="shared" ref="D32:J32" si="4">SUM(D33:D46)</f>
        <v>0</v>
      </c>
      <c r="E32" s="40">
        <f t="shared" si="4"/>
        <v>5981417</v>
      </c>
      <c r="F32" s="75">
        <f t="shared" si="4"/>
        <v>3776488</v>
      </c>
      <c r="G32" s="40">
        <f t="shared" si="4"/>
        <v>3354360</v>
      </c>
      <c r="H32" s="75">
        <f t="shared" si="4"/>
        <v>73081</v>
      </c>
      <c r="I32" s="40">
        <f t="shared" si="4"/>
        <v>2558380</v>
      </c>
      <c r="J32" s="75">
        <f t="shared" si="4"/>
        <v>0</v>
      </c>
    </row>
    <row r="33" spans="1:10" ht="14.25" x14ac:dyDescent="0.15">
      <c r="A33" s="177"/>
      <c r="B33" s="65" t="s">
        <v>61</v>
      </c>
      <c r="C33" s="43">
        <f t="shared" si="3"/>
        <v>2756738</v>
      </c>
      <c r="D33" s="76">
        <v>0</v>
      </c>
      <c r="E33" s="43">
        <v>1612200</v>
      </c>
      <c r="F33" s="76">
        <v>311359</v>
      </c>
      <c r="G33" s="43">
        <v>799506</v>
      </c>
      <c r="H33" s="76">
        <v>0</v>
      </c>
      <c r="I33" s="43">
        <v>33673</v>
      </c>
      <c r="J33" s="84">
        <v>0</v>
      </c>
    </row>
    <row r="34" spans="1:10" ht="14.25" x14ac:dyDescent="0.15">
      <c r="A34" s="177"/>
      <c r="B34" s="65" t="s">
        <v>62</v>
      </c>
      <c r="C34" s="43">
        <f t="shared" si="3"/>
        <v>713110</v>
      </c>
      <c r="D34" s="76">
        <v>0</v>
      </c>
      <c r="E34" s="43">
        <v>364102</v>
      </c>
      <c r="F34" s="76">
        <v>69157</v>
      </c>
      <c r="G34" s="43">
        <v>279851</v>
      </c>
      <c r="H34" s="76">
        <v>0</v>
      </c>
      <c r="I34" s="43">
        <v>0</v>
      </c>
      <c r="J34" s="84">
        <v>0</v>
      </c>
    </row>
    <row r="35" spans="1:10" ht="14.25" x14ac:dyDescent="0.15">
      <c r="A35" s="177"/>
      <c r="B35" s="65" t="s">
        <v>63</v>
      </c>
      <c r="C35" s="43">
        <f t="shared" si="3"/>
        <v>822680</v>
      </c>
      <c r="D35" s="76">
        <v>0</v>
      </c>
      <c r="E35" s="43">
        <v>298262</v>
      </c>
      <c r="F35" s="76">
        <v>62068</v>
      </c>
      <c r="G35" s="43">
        <v>181455</v>
      </c>
      <c r="H35" s="76">
        <v>73081</v>
      </c>
      <c r="I35" s="43">
        <v>207814</v>
      </c>
      <c r="J35" s="84">
        <v>0</v>
      </c>
    </row>
    <row r="36" spans="1:10" ht="14.25" x14ac:dyDescent="0.15">
      <c r="A36" s="177"/>
      <c r="B36" s="65" t="s">
        <v>64</v>
      </c>
      <c r="C36" s="43">
        <f t="shared" si="3"/>
        <v>305015</v>
      </c>
      <c r="D36" s="76">
        <v>0</v>
      </c>
      <c r="E36" s="43">
        <v>70270</v>
      </c>
      <c r="F36" s="76">
        <v>82243</v>
      </c>
      <c r="G36" s="43">
        <v>150554</v>
      </c>
      <c r="H36" s="76">
        <v>0</v>
      </c>
      <c r="I36" s="43">
        <v>1948</v>
      </c>
      <c r="J36" s="84">
        <v>0</v>
      </c>
    </row>
    <row r="37" spans="1:10" ht="14.25" x14ac:dyDescent="0.15">
      <c r="A37" s="177"/>
      <c r="B37" s="65" t="s">
        <v>65</v>
      </c>
      <c r="C37" s="43">
        <f t="shared" si="3"/>
        <v>29601</v>
      </c>
      <c r="D37" s="76">
        <v>0</v>
      </c>
      <c r="E37" s="43">
        <v>0</v>
      </c>
      <c r="F37" s="76">
        <v>0</v>
      </c>
      <c r="G37" s="43">
        <v>0</v>
      </c>
      <c r="H37" s="76">
        <v>0</v>
      </c>
      <c r="I37" s="43">
        <v>29601</v>
      </c>
      <c r="J37" s="84">
        <v>0</v>
      </c>
    </row>
    <row r="38" spans="1:10" ht="14.25" x14ac:dyDescent="0.15">
      <c r="A38" s="177"/>
      <c r="B38" s="65" t="s">
        <v>50</v>
      </c>
      <c r="C38" s="43">
        <f t="shared" si="3"/>
        <v>5579723</v>
      </c>
      <c r="D38" s="76">
        <v>0</v>
      </c>
      <c r="E38" s="43">
        <v>2021882</v>
      </c>
      <c r="F38" s="76">
        <v>1697932</v>
      </c>
      <c r="G38" s="43">
        <v>1697936</v>
      </c>
      <c r="H38" s="76">
        <v>0</v>
      </c>
      <c r="I38" s="43">
        <v>161973</v>
      </c>
      <c r="J38" s="84">
        <v>0</v>
      </c>
    </row>
    <row r="39" spans="1:10" ht="14.25" x14ac:dyDescent="0.15">
      <c r="A39" s="177"/>
      <c r="B39" s="65" t="s">
        <v>51</v>
      </c>
      <c r="C39" s="43">
        <f t="shared" si="3"/>
        <v>1307901</v>
      </c>
      <c r="D39" s="76">
        <v>0</v>
      </c>
      <c r="E39" s="43">
        <v>826461</v>
      </c>
      <c r="F39" s="76">
        <v>338702</v>
      </c>
      <c r="G39" s="43">
        <v>0</v>
      </c>
      <c r="H39" s="76">
        <v>0</v>
      </c>
      <c r="I39" s="43">
        <v>142738</v>
      </c>
      <c r="J39" s="84">
        <v>0</v>
      </c>
    </row>
    <row r="40" spans="1:10" ht="14.25" x14ac:dyDescent="0.15">
      <c r="A40" s="177"/>
      <c r="B40" s="65" t="s">
        <v>48</v>
      </c>
      <c r="C40" s="43">
        <f t="shared" si="3"/>
        <v>191272</v>
      </c>
      <c r="D40" s="76">
        <v>0</v>
      </c>
      <c r="E40" s="43">
        <v>151109</v>
      </c>
      <c r="F40" s="76">
        <v>0</v>
      </c>
      <c r="G40" s="43">
        <v>0</v>
      </c>
      <c r="H40" s="76">
        <v>0</v>
      </c>
      <c r="I40" s="43">
        <v>40163</v>
      </c>
      <c r="J40" s="84">
        <v>0</v>
      </c>
    </row>
    <row r="41" spans="1:10" ht="14.25" x14ac:dyDescent="0.15">
      <c r="A41" s="177"/>
      <c r="B41" s="65" t="s">
        <v>49</v>
      </c>
      <c r="C41" s="43">
        <f t="shared" si="3"/>
        <v>363727</v>
      </c>
      <c r="D41" s="76">
        <v>0</v>
      </c>
      <c r="E41" s="43">
        <v>134505</v>
      </c>
      <c r="F41" s="76">
        <v>48405</v>
      </c>
      <c r="G41" s="43">
        <v>155880</v>
      </c>
      <c r="H41" s="76">
        <v>0</v>
      </c>
      <c r="I41" s="43">
        <v>24937</v>
      </c>
      <c r="J41" s="84">
        <v>0</v>
      </c>
    </row>
    <row r="42" spans="1:10" ht="14.25" x14ac:dyDescent="0.15">
      <c r="A42" s="177"/>
      <c r="B42" s="65" t="s">
        <v>58</v>
      </c>
      <c r="C42" s="43">
        <f t="shared" si="3"/>
        <v>2889600</v>
      </c>
      <c r="D42" s="76">
        <v>0</v>
      </c>
      <c r="E42" s="43">
        <v>0</v>
      </c>
      <c r="F42" s="76">
        <v>1050000</v>
      </c>
      <c r="G42" s="43">
        <v>0</v>
      </c>
      <c r="H42" s="76">
        <v>0</v>
      </c>
      <c r="I42" s="43">
        <v>1839600</v>
      </c>
      <c r="J42" s="84">
        <v>0</v>
      </c>
    </row>
    <row r="43" spans="1:10" ht="14.25" x14ac:dyDescent="0.15">
      <c r="A43" s="177"/>
      <c r="B43" s="65" t="s">
        <v>66</v>
      </c>
      <c r="C43" s="43">
        <f t="shared" si="3"/>
        <v>498622</v>
      </c>
      <c r="D43" s="76">
        <v>0</v>
      </c>
      <c r="E43" s="43">
        <v>422046</v>
      </c>
      <c r="F43" s="76">
        <v>50262</v>
      </c>
      <c r="G43" s="43">
        <v>24078</v>
      </c>
      <c r="H43" s="76">
        <v>0</v>
      </c>
      <c r="I43" s="43">
        <v>2236</v>
      </c>
      <c r="J43" s="84">
        <v>0</v>
      </c>
    </row>
    <row r="44" spans="1:10" ht="14.25" x14ac:dyDescent="0.15">
      <c r="A44" s="177"/>
      <c r="B44" s="65" t="s">
        <v>52</v>
      </c>
      <c r="C44" s="43">
        <f t="shared" si="3"/>
        <v>103740</v>
      </c>
      <c r="D44" s="76">
        <v>0</v>
      </c>
      <c r="E44" s="43">
        <v>0</v>
      </c>
      <c r="F44" s="76">
        <v>38640</v>
      </c>
      <c r="G44" s="43">
        <v>65100</v>
      </c>
      <c r="H44" s="76">
        <v>0</v>
      </c>
      <c r="I44" s="43">
        <v>0</v>
      </c>
      <c r="J44" s="84">
        <v>0</v>
      </c>
    </row>
    <row r="45" spans="1:10" ht="14.25" x14ac:dyDescent="0.15">
      <c r="A45" s="177"/>
      <c r="B45" s="67" t="s">
        <v>67</v>
      </c>
      <c r="C45" s="43">
        <f t="shared" si="3"/>
        <v>47893</v>
      </c>
      <c r="D45" s="76">
        <v>0</v>
      </c>
      <c r="E45" s="43">
        <v>0</v>
      </c>
      <c r="F45" s="76">
        <v>0</v>
      </c>
      <c r="G45" s="43">
        <v>0</v>
      </c>
      <c r="H45" s="76">
        <v>0</v>
      </c>
      <c r="I45" s="43">
        <v>47893</v>
      </c>
      <c r="J45" s="84">
        <v>0</v>
      </c>
    </row>
    <row r="46" spans="1:10" ht="14.25" x14ac:dyDescent="0.15">
      <c r="A46" s="177"/>
      <c r="B46" s="66" t="s">
        <v>60</v>
      </c>
      <c r="C46" s="41">
        <f t="shared" si="3"/>
        <v>134104</v>
      </c>
      <c r="D46" s="77">
        <v>0</v>
      </c>
      <c r="E46" s="41">
        <v>80580</v>
      </c>
      <c r="F46" s="77">
        <v>27720</v>
      </c>
      <c r="G46" s="41">
        <v>0</v>
      </c>
      <c r="H46" s="77">
        <v>0</v>
      </c>
      <c r="I46" s="41">
        <v>25804</v>
      </c>
      <c r="J46" s="85">
        <v>0</v>
      </c>
    </row>
    <row r="47" spans="1:10" ht="14.25" x14ac:dyDescent="0.15">
      <c r="A47" s="177"/>
      <c r="B47" s="64" t="s">
        <v>78</v>
      </c>
      <c r="C47" s="40">
        <f>C48</f>
        <v>7300455</v>
      </c>
      <c r="D47" s="75">
        <f t="shared" ref="D47:J47" si="5">D48</f>
        <v>13496</v>
      </c>
      <c r="E47" s="40">
        <f t="shared" si="5"/>
        <v>7277603</v>
      </c>
      <c r="F47" s="75">
        <f t="shared" si="5"/>
        <v>0</v>
      </c>
      <c r="G47" s="40">
        <f t="shared" si="5"/>
        <v>0</v>
      </c>
      <c r="H47" s="75">
        <f t="shared" si="5"/>
        <v>0</v>
      </c>
      <c r="I47" s="40">
        <f t="shared" si="5"/>
        <v>9356</v>
      </c>
      <c r="J47" s="75">
        <f t="shared" si="5"/>
        <v>0</v>
      </c>
    </row>
    <row r="48" spans="1:10" ht="14.25" x14ac:dyDescent="0.15">
      <c r="A48" s="177"/>
      <c r="B48" s="64" t="s">
        <v>70</v>
      </c>
      <c r="C48" s="44">
        <f>SUM(D48:J48)</f>
        <v>7300455</v>
      </c>
      <c r="D48" s="75">
        <v>13496</v>
      </c>
      <c r="E48" s="44">
        <v>7277603</v>
      </c>
      <c r="F48" s="75">
        <v>0</v>
      </c>
      <c r="G48" s="44">
        <v>0</v>
      </c>
      <c r="H48" s="75">
        <v>0</v>
      </c>
      <c r="I48" s="44">
        <v>9356</v>
      </c>
      <c r="J48" s="83">
        <v>0</v>
      </c>
    </row>
    <row r="49" spans="1:10" ht="14.25" x14ac:dyDescent="0.15">
      <c r="A49" s="177"/>
      <c r="B49" s="64" t="s">
        <v>79</v>
      </c>
      <c r="C49" s="40">
        <f>C50</f>
        <v>1848280</v>
      </c>
      <c r="D49" s="75">
        <f t="shared" ref="D49:J49" si="6">D50</f>
        <v>0</v>
      </c>
      <c r="E49" s="40">
        <f t="shared" si="6"/>
        <v>460920</v>
      </c>
      <c r="F49" s="75">
        <f t="shared" si="6"/>
        <v>368920</v>
      </c>
      <c r="G49" s="40">
        <f t="shared" si="6"/>
        <v>481620</v>
      </c>
      <c r="H49" s="75">
        <f t="shared" si="6"/>
        <v>331200</v>
      </c>
      <c r="I49" s="40">
        <f t="shared" si="6"/>
        <v>205620</v>
      </c>
      <c r="J49" s="75">
        <f t="shared" si="6"/>
        <v>0</v>
      </c>
    </row>
    <row r="50" spans="1:10" ht="15" thickBot="1" x14ac:dyDescent="0.2">
      <c r="A50" s="177"/>
      <c r="B50" s="68" t="s">
        <v>71</v>
      </c>
      <c r="C50" s="44">
        <f>SUM(D50:J50)</f>
        <v>1848280</v>
      </c>
      <c r="D50" s="78">
        <v>0</v>
      </c>
      <c r="E50" s="45">
        <v>460920</v>
      </c>
      <c r="F50" s="78">
        <v>368920</v>
      </c>
      <c r="G50" s="45">
        <v>481620</v>
      </c>
      <c r="H50" s="78">
        <v>331200</v>
      </c>
      <c r="I50" s="45">
        <v>205620</v>
      </c>
      <c r="J50" s="86">
        <v>0</v>
      </c>
    </row>
    <row r="51" spans="1:10" ht="15.75" thickTop="1" thickBot="1" x14ac:dyDescent="0.2">
      <c r="A51" s="177"/>
      <c r="B51" s="69" t="s">
        <v>72</v>
      </c>
      <c r="C51" s="46">
        <f>C49+C47+C32+C15+C9</f>
        <v>265981976</v>
      </c>
      <c r="D51" s="79">
        <f t="shared" ref="D51:J51" si="7">D49+D47+D32+D15+D9</f>
        <v>673762</v>
      </c>
      <c r="E51" s="46">
        <f t="shared" si="7"/>
        <v>77816092</v>
      </c>
      <c r="F51" s="79">
        <f t="shared" si="7"/>
        <v>50689179</v>
      </c>
      <c r="G51" s="46">
        <f t="shared" si="7"/>
        <v>69737244</v>
      </c>
      <c r="H51" s="79">
        <f t="shared" si="7"/>
        <v>38235802</v>
      </c>
      <c r="I51" s="46">
        <f t="shared" si="7"/>
        <v>25301774</v>
      </c>
      <c r="J51" s="79">
        <f t="shared" si="7"/>
        <v>3528123</v>
      </c>
    </row>
    <row r="52" spans="1:10" ht="15" thickTop="1" x14ac:dyDescent="0.15">
      <c r="A52" s="177"/>
      <c r="B52" s="70" t="s">
        <v>82</v>
      </c>
      <c r="C52" s="47"/>
      <c r="D52" s="80"/>
      <c r="E52" s="47"/>
      <c r="F52" s="80"/>
      <c r="G52" s="47"/>
      <c r="H52" s="80"/>
      <c r="I52" s="47"/>
      <c r="J52" s="87"/>
    </row>
    <row r="53" spans="1:10" ht="14.25" x14ac:dyDescent="0.15">
      <c r="A53" s="177"/>
      <c r="B53" s="71" t="s">
        <v>73</v>
      </c>
      <c r="C53" s="40">
        <v>9</v>
      </c>
      <c r="D53" s="75"/>
      <c r="E53" s="40">
        <v>9</v>
      </c>
      <c r="F53" s="75"/>
      <c r="G53" s="40"/>
      <c r="H53" s="75"/>
      <c r="I53" s="40"/>
      <c r="J53" s="83"/>
    </row>
    <row r="54" spans="1:10" ht="15" thickBot="1" x14ac:dyDescent="0.2">
      <c r="A54" s="177"/>
      <c r="B54" s="72" t="s">
        <v>74</v>
      </c>
      <c r="C54" s="48">
        <v>9</v>
      </c>
      <c r="D54" s="81"/>
      <c r="E54" s="48">
        <v>9</v>
      </c>
      <c r="F54" s="81"/>
      <c r="G54" s="48"/>
      <c r="H54" s="81"/>
      <c r="I54" s="48"/>
      <c r="J54" s="88"/>
    </row>
    <row r="55" spans="1:10" ht="15.75" thickTop="1" thickBot="1" x14ac:dyDescent="0.2">
      <c r="A55" s="177"/>
      <c r="B55" s="73" t="s">
        <v>75</v>
      </c>
      <c r="C55" s="46">
        <v>9</v>
      </c>
      <c r="D55" s="79"/>
      <c r="E55" s="46"/>
      <c r="F55" s="79"/>
      <c r="G55" s="46"/>
      <c r="H55" s="79"/>
      <c r="I55" s="46"/>
      <c r="J55" s="89"/>
    </row>
    <row r="56" spans="1:10" ht="14.25" thickTop="1" x14ac:dyDescent="0.15"/>
  </sheetData>
  <mergeCells count="14">
    <mergeCell ref="A1:J2"/>
    <mergeCell ref="E5:G5"/>
    <mergeCell ref="H5:J5"/>
    <mergeCell ref="D5:D7"/>
    <mergeCell ref="C5:C7"/>
    <mergeCell ref="B5:B7"/>
    <mergeCell ref="E6:E7"/>
    <mergeCell ref="F6:F7"/>
    <mergeCell ref="G6:G7"/>
    <mergeCell ref="H6:H7"/>
    <mergeCell ref="I6:I7"/>
    <mergeCell ref="J6:J7"/>
    <mergeCell ref="D3:H3"/>
    <mergeCell ref="A5:A55"/>
  </mergeCells>
  <phoneticPr fontId="2"/>
  <pageMargins left="1.6141732283464567" right="0.23622047244094491" top="0.15748031496062992" bottom="0.74803149606299213" header="0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zoomScale="120" zoomScaleNormal="120" workbookViewId="0">
      <selection activeCell="B22" sqref="B22"/>
    </sheetView>
  </sheetViews>
  <sheetFormatPr defaultRowHeight="13.5" x14ac:dyDescent="0.15"/>
  <cols>
    <col min="1" max="1" width="7.375" customWidth="1"/>
    <col min="2" max="2" width="22.5" customWidth="1"/>
    <col min="3" max="3" width="31.875" customWidth="1"/>
    <col min="4" max="5" width="16" hidden="1" customWidth="1"/>
    <col min="6" max="6" width="22.5" customWidth="1"/>
    <col min="7" max="7" width="31.875" customWidth="1"/>
    <col min="8" max="8" width="4.5" customWidth="1"/>
  </cols>
  <sheetData>
    <row r="1" spans="1:12" ht="13.5" customHeight="1" x14ac:dyDescent="0.15">
      <c r="A1" s="147" t="s">
        <v>87</v>
      </c>
      <c r="B1" s="147"/>
      <c r="C1" s="147"/>
      <c r="D1" s="147"/>
      <c r="E1" s="147"/>
      <c r="F1" s="147"/>
      <c r="G1" s="147"/>
      <c r="H1" s="5"/>
      <c r="I1" s="5"/>
      <c r="J1" s="5"/>
      <c r="K1" s="5"/>
      <c r="L1" s="5"/>
    </row>
    <row r="2" spans="1:12" x14ac:dyDescent="0.15">
      <c r="A2" s="147"/>
      <c r="B2" s="147"/>
      <c r="C2" s="147"/>
      <c r="D2" s="147"/>
      <c r="E2" s="147"/>
      <c r="F2" s="147"/>
      <c r="G2" s="147"/>
      <c r="H2" s="5"/>
      <c r="I2" s="5"/>
      <c r="J2" s="5"/>
      <c r="K2" s="5"/>
      <c r="L2" s="5"/>
    </row>
    <row r="3" spans="1:12" x14ac:dyDescent="0.15">
      <c r="A3" s="178"/>
      <c r="B3" s="178"/>
      <c r="C3" s="178"/>
      <c r="D3" s="178"/>
      <c r="E3" s="178"/>
      <c r="F3" s="178"/>
      <c r="G3" s="178"/>
    </row>
    <row r="4" spans="1:12" ht="15.75" customHeight="1" x14ac:dyDescent="0.15">
      <c r="A4" s="188" t="s">
        <v>90</v>
      </c>
      <c r="B4" s="6"/>
      <c r="C4" s="189" t="s">
        <v>96</v>
      </c>
      <c r="D4" s="189"/>
      <c r="E4" s="189"/>
      <c r="F4" s="189"/>
      <c r="G4" s="115" t="s">
        <v>92</v>
      </c>
    </row>
    <row r="5" spans="1:12" s="3" customFormat="1" ht="26.25" customHeight="1" thickBot="1" x14ac:dyDescent="0.2">
      <c r="A5" s="188"/>
      <c r="B5" s="127" t="s">
        <v>1</v>
      </c>
      <c r="C5" s="126" t="s">
        <v>94</v>
      </c>
      <c r="D5" s="94" t="s">
        <v>85</v>
      </c>
      <c r="E5" s="95" t="s">
        <v>29</v>
      </c>
      <c r="F5" s="93" t="s">
        <v>1</v>
      </c>
      <c r="G5" s="93" t="s">
        <v>95</v>
      </c>
    </row>
    <row r="6" spans="1:12" s="2" customFormat="1" ht="28.5" customHeight="1" thickBot="1" x14ac:dyDescent="0.2">
      <c r="A6" s="188"/>
      <c r="B6" s="179" t="s">
        <v>2</v>
      </c>
      <c r="C6" s="180"/>
      <c r="D6" s="180"/>
      <c r="E6" s="181"/>
      <c r="F6" s="182" t="s">
        <v>3</v>
      </c>
      <c r="G6" s="183"/>
      <c r="H6" s="125"/>
    </row>
    <row r="7" spans="1:12" s="2" customFormat="1" ht="20.25" customHeight="1" x14ac:dyDescent="0.15">
      <c r="A7" s="188"/>
      <c r="B7" s="133" t="s">
        <v>4</v>
      </c>
      <c r="C7" s="134">
        <f>SUM(C8:C11)</f>
        <v>101996870</v>
      </c>
      <c r="D7" s="134">
        <f t="shared" ref="D7:E7" si="0">SUM(D8:D11)</f>
        <v>33861006</v>
      </c>
      <c r="E7" s="135">
        <f t="shared" si="0"/>
        <v>68135864</v>
      </c>
      <c r="F7" s="136" t="s">
        <v>11</v>
      </c>
      <c r="G7" s="134">
        <f>G8+G9</f>
        <v>37160306</v>
      </c>
      <c r="I7" s="132"/>
    </row>
    <row r="8" spans="1:12" s="2" customFormat="1" ht="20.25" customHeight="1" x14ac:dyDescent="0.15">
      <c r="A8" s="188"/>
      <c r="B8" s="92" t="s">
        <v>5</v>
      </c>
      <c r="C8" s="12">
        <v>53339622</v>
      </c>
      <c r="D8" s="12">
        <v>20598886</v>
      </c>
      <c r="E8" s="97">
        <f>C8-D8</f>
        <v>32740736</v>
      </c>
      <c r="F8" s="98" t="s">
        <v>27</v>
      </c>
      <c r="G8" s="12">
        <v>35785949</v>
      </c>
    </row>
    <row r="9" spans="1:12" s="2" customFormat="1" ht="20.25" customHeight="1" x14ac:dyDescent="0.15">
      <c r="A9" s="188"/>
      <c r="B9" s="92" t="s">
        <v>22</v>
      </c>
      <c r="C9" s="12">
        <v>48333218</v>
      </c>
      <c r="D9" s="12">
        <v>13323274</v>
      </c>
      <c r="E9" s="97">
        <f t="shared" ref="E9:E11" si="1">C9-D9</f>
        <v>35009944</v>
      </c>
      <c r="F9" s="99" t="s">
        <v>28</v>
      </c>
      <c r="G9" s="15">
        <v>1374357</v>
      </c>
    </row>
    <row r="10" spans="1:12" s="2" customFormat="1" ht="20.25" customHeight="1" x14ac:dyDescent="0.15">
      <c r="A10" s="188"/>
      <c r="B10" s="92" t="s">
        <v>23</v>
      </c>
      <c r="C10" s="100">
        <v>324030</v>
      </c>
      <c r="D10" s="13">
        <v>0</v>
      </c>
      <c r="E10" s="97">
        <f t="shared" si="1"/>
        <v>324030</v>
      </c>
      <c r="F10" s="137" t="s">
        <v>12</v>
      </c>
      <c r="G10" s="138">
        <f>G11</f>
        <v>10698350</v>
      </c>
    </row>
    <row r="11" spans="1:12" s="2" customFormat="1" ht="20.25" customHeight="1" x14ac:dyDescent="0.15">
      <c r="A11" s="188"/>
      <c r="B11" s="29" t="s">
        <v>24</v>
      </c>
      <c r="C11" s="15">
        <v>0</v>
      </c>
      <c r="D11" s="17">
        <v>-61154</v>
      </c>
      <c r="E11" s="101">
        <f t="shared" si="1"/>
        <v>61154</v>
      </c>
      <c r="F11" s="102" t="s">
        <v>13</v>
      </c>
      <c r="G11" s="19">
        <v>10698350</v>
      </c>
    </row>
    <row r="12" spans="1:12" s="2" customFormat="1" ht="20.25" customHeight="1" thickBot="1" x14ac:dyDescent="0.2">
      <c r="A12" s="188"/>
      <c r="B12" s="139" t="s">
        <v>6</v>
      </c>
      <c r="C12" s="140">
        <f>C13+C15</f>
        <v>146869840</v>
      </c>
      <c r="D12" s="55">
        <f>D13+D15</f>
        <v>132022593</v>
      </c>
      <c r="E12" s="103">
        <f>E13+E15</f>
        <v>-14847247</v>
      </c>
      <c r="F12" s="141" t="s">
        <v>14</v>
      </c>
      <c r="G12" s="142">
        <f>G7+G10</f>
        <v>47858656</v>
      </c>
      <c r="H12" s="90"/>
    </row>
    <row r="13" spans="1:12" s="2" customFormat="1" ht="20.25" customHeight="1" x14ac:dyDescent="0.15">
      <c r="A13" s="188"/>
      <c r="B13" s="128" t="s">
        <v>7</v>
      </c>
      <c r="C13" s="122">
        <f>C14</f>
        <v>122555725</v>
      </c>
      <c r="D13" s="120">
        <f t="shared" ref="D13:E13" si="2">D14</f>
        <v>110252011</v>
      </c>
      <c r="E13" s="104">
        <f t="shared" si="2"/>
        <v>-12303714</v>
      </c>
      <c r="F13" s="184" t="s">
        <v>16</v>
      </c>
      <c r="G13" s="185"/>
    </row>
    <row r="14" spans="1:12" s="2" customFormat="1" ht="18.75" customHeight="1" thickBot="1" x14ac:dyDescent="0.2">
      <c r="A14" s="188"/>
      <c r="B14" s="119" t="s">
        <v>25</v>
      </c>
      <c r="C14" s="123">
        <v>122555725</v>
      </c>
      <c r="D14" s="20">
        <v>110252011</v>
      </c>
      <c r="E14" s="105">
        <f>(C14-D14)*-1</f>
        <v>-12303714</v>
      </c>
      <c r="F14" s="186"/>
      <c r="G14" s="187"/>
    </row>
    <row r="15" spans="1:12" s="2" customFormat="1" ht="20.25" customHeight="1" x14ac:dyDescent="0.15">
      <c r="A15" s="188"/>
      <c r="B15" s="129" t="s">
        <v>8</v>
      </c>
      <c r="C15" s="124">
        <f>SUM(C16:C20)</f>
        <v>24314115</v>
      </c>
      <c r="D15" s="121">
        <f t="shared" ref="D15" si="3">SUM(D16:D18)</f>
        <v>21770582</v>
      </c>
      <c r="E15" s="106">
        <f>(C15-D15)*-1</f>
        <v>-2543533</v>
      </c>
      <c r="F15" s="133" t="s">
        <v>26</v>
      </c>
      <c r="G15" s="143">
        <f>G16</f>
        <v>11500000</v>
      </c>
    </row>
    <row r="16" spans="1:12" s="2" customFormat="1" ht="20.25" customHeight="1" x14ac:dyDescent="0.15">
      <c r="A16" s="188"/>
      <c r="B16" s="92" t="s">
        <v>9</v>
      </c>
      <c r="C16" s="100">
        <v>8888159</v>
      </c>
      <c r="D16" s="12">
        <v>9799658</v>
      </c>
      <c r="E16" s="107">
        <f>C16-D16</f>
        <v>-911499</v>
      </c>
      <c r="F16" s="119" t="s">
        <v>26</v>
      </c>
      <c r="G16" s="16">
        <v>11500000</v>
      </c>
    </row>
    <row r="17" spans="1:7" s="2" customFormat="1" ht="21" customHeight="1" x14ac:dyDescent="0.15">
      <c r="A17" s="188"/>
      <c r="B17" s="92" t="s">
        <v>10</v>
      </c>
      <c r="C17" s="13">
        <v>4618406</v>
      </c>
      <c r="D17" s="13">
        <v>5142014</v>
      </c>
      <c r="E17" s="107">
        <f>C17-D17</f>
        <v>-523608</v>
      </c>
      <c r="F17" s="144" t="s">
        <v>17</v>
      </c>
      <c r="G17" s="138">
        <f>G18</f>
        <v>124431018</v>
      </c>
    </row>
    <row r="18" spans="1:7" s="2" customFormat="1" ht="20.25" customHeight="1" x14ac:dyDescent="0.15">
      <c r="A18" s="188"/>
      <c r="B18" s="92" t="s">
        <v>93</v>
      </c>
      <c r="C18" s="12">
        <v>109200</v>
      </c>
      <c r="D18" s="15">
        <v>6828910</v>
      </c>
      <c r="E18" s="108">
        <f>C19-D18</f>
        <v>3869440</v>
      </c>
      <c r="F18" s="109" t="s">
        <v>17</v>
      </c>
      <c r="G18" s="15">
        <v>124431018</v>
      </c>
    </row>
    <row r="19" spans="1:7" s="2" customFormat="1" ht="20.25" customHeight="1" x14ac:dyDescent="0.15">
      <c r="A19" s="188"/>
      <c r="B19" s="116" t="s">
        <v>8</v>
      </c>
      <c r="C19" s="96">
        <v>10698350</v>
      </c>
      <c r="D19" s="52">
        <f>D7+D12</f>
        <v>165883599</v>
      </c>
      <c r="E19" s="110">
        <f>E7-E12</f>
        <v>82983111</v>
      </c>
      <c r="F19" s="144" t="s">
        <v>18</v>
      </c>
      <c r="G19" s="138">
        <f>G20</f>
        <v>65077036</v>
      </c>
    </row>
    <row r="20" spans="1:7" s="2" customFormat="1" ht="20.25" customHeight="1" x14ac:dyDescent="0.15">
      <c r="A20" s="188"/>
      <c r="B20" s="91"/>
      <c r="D20" s="10"/>
      <c r="E20" s="117"/>
      <c r="F20" s="118" t="s">
        <v>18</v>
      </c>
      <c r="G20" s="12">
        <v>65077036</v>
      </c>
    </row>
    <row r="21" spans="1:7" s="2" customFormat="1" ht="20.25" customHeight="1" x14ac:dyDescent="0.15">
      <c r="A21" s="188"/>
      <c r="B21" s="91"/>
      <c r="D21" s="36"/>
      <c r="E21" s="97"/>
      <c r="F21" s="111" t="s">
        <v>19</v>
      </c>
      <c r="G21" s="15">
        <v>13580537</v>
      </c>
    </row>
    <row r="22" spans="1:7" s="2" customFormat="1" ht="20.25" customHeight="1" thickBot="1" x14ac:dyDescent="0.2">
      <c r="A22" s="188"/>
      <c r="B22" s="112"/>
      <c r="C22" s="113"/>
      <c r="D22" s="114"/>
      <c r="E22" s="114"/>
      <c r="F22" s="145" t="s">
        <v>20</v>
      </c>
      <c r="G22" s="146">
        <f>G15+G17+G19</f>
        <v>201008054</v>
      </c>
    </row>
    <row r="23" spans="1:7" s="2" customFormat="1" ht="44.25" customHeight="1" thickTop="1" x14ac:dyDescent="0.15">
      <c r="A23" s="130"/>
      <c r="B23" s="190" t="s">
        <v>15</v>
      </c>
      <c r="C23" s="191">
        <f>C7+C12</f>
        <v>248866710</v>
      </c>
      <c r="D23" s="192"/>
      <c r="E23" s="193"/>
      <c r="F23" s="194" t="s">
        <v>21</v>
      </c>
      <c r="G23" s="191">
        <f>G12+G22</f>
        <v>248866710</v>
      </c>
    </row>
    <row r="24" spans="1:7" s="2" customFormat="1" ht="16.5" customHeight="1" x14ac:dyDescent="0.15">
      <c r="A24" s="131"/>
      <c r="B24" s="1"/>
      <c r="C24" s="4"/>
      <c r="D24" s="4"/>
      <c r="E24" s="4"/>
      <c r="F24" s="1"/>
      <c r="G24" s="4"/>
    </row>
    <row r="25" spans="1:7" s="2" customFormat="1" ht="16.5" customHeight="1" x14ac:dyDescent="0.15">
      <c r="A25" s="131"/>
      <c r="B25" s="1"/>
      <c r="C25" s="4"/>
      <c r="D25" s="4"/>
      <c r="E25" s="4"/>
      <c r="F25" s="1"/>
      <c r="G25" s="4"/>
    </row>
    <row r="26" spans="1:7" s="2" customFormat="1" ht="16.5" customHeight="1" x14ac:dyDescent="0.15">
      <c r="A26" s="131"/>
      <c r="B26" s="1"/>
      <c r="C26" s="4"/>
      <c r="D26" s="4"/>
      <c r="E26" s="4"/>
      <c r="F26" s="1"/>
      <c r="G26" s="4"/>
    </row>
    <row r="27" spans="1:7" s="2" customFormat="1" ht="16.5" customHeight="1" x14ac:dyDescent="0.15">
      <c r="A27" s="131"/>
      <c r="B27" s="1"/>
      <c r="C27" s="4"/>
      <c r="D27" s="4"/>
      <c r="E27" s="4"/>
      <c r="F27" s="1"/>
      <c r="G27" s="4"/>
    </row>
    <row r="28" spans="1:7" s="2" customFormat="1" ht="16.5" customHeight="1" x14ac:dyDescent="0.15">
      <c r="B28" s="1"/>
      <c r="C28" s="4"/>
      <c r="D28" s="4"/>
      <c r="E28" s="4"/>
      <c r="F28" s="1"/>
      <c r="G28" s="4"/>
    </row>
    <row r="29" spans="1:7" s="2" customFormat="1" ht="16.5" customHeight="1" x14ac:dyDescent="0.15">
      <c r="B29" s="1"/>
      <c r="C29" s="4"/>
      <c r="D29" s="4"/>
      <c r="E29" s="4"/>
      <c r="F29" s="1"/>
      <c r="G29" s="4"/>
    </row>
    <row r="30" spans="1:7" s="2" customFormat="1" ht="16.5" customHeight="1" x14ac:dyDescent="0.15">
      <c r="B30" s="1"/>
      <c r="C30" s="4"/>
      <c r="D30" s="4"/>
      <c r="E30" s="4"/>
      <c r="F30" s="1"/>
      <c r="G30" s="4"/>
    </row>
    <row r="31" spans="1:7" s="2" customFormat="1" ht="16.5" customHeight="1" x14ac:dyDescent="0.15">
      <c r="B31" s="1"/>
      <c r="C31" s="4"/>
      <c r="D31" s="4"/>
      <c r="E31" s="4"/>
      <c r="F31" s="1"/>
      <c r="G31" s="4"/>
    </row>
    <row r="32" spans="1:7" s="2" customFormat="1" ht="16.5" customHeight="1" x14ac:dyDescent="0.15">
      <c r="B32" s="1"/>
      <c r="C32" s="4"/>
      <c r="D32" s="4"/>
      <c r="E32" s="4"/>
      <c r="F32" s="1"/>
      <c r="G32" s="4"/>
    </row>
    <row r="33" spans="2:7" s="2" customFormat="1" ht="16.5" customHeight="1" x14ac:dyDescent="0.15">
      <c r="B33" s="1"/>
      <c r="C33" s="4"/>
      <c r="D33" s="4"/>
      <c r="E33" s="4"/>
      <c r="F33" s="1"/>
      <c r="G33" s="4"/>
    </row>
    <row r="34" spans="2:7" s="2" customFormat="1" ht="16.5" customHeight="1" x14ac:dyDescent="0.15">
      <c r="B34" s="1"/>
      <c r="C34" s="4"/>
      <c r="D34" s="4"/>
      <c r="E34" s="4"/>
      <c r="F34" s="1"/>
      <c r="G34" s="4"/>
    </row>
    <row r="35" spans="2:7" s="2" customFormat="1" ht="16.5" customHeight="1" x14ac:dyDescent="0.15">
      <c r="B35" s="1"/>
      <c r="C35" s="4"/>
      <c r="D35" s="4"/>
      <c r="E35" s="4"/>
      <c r="F35" s="1"/>
      <c r="G35" s="4"/>
    </row>
    <row r="36" spans="2:7" s="2" customFormat="1" ht="16.5" customHeight="1" x14ac:dyDescent="0.15">
      <c r="B36" s="1"/>
      <c r="C36" s="4"/>
      <c r="D36" s="4"/>
      <c r="E36" s="4"/>
      <c r="F36" s="1"/>
      <c r="G36" s="4"/>
    </row>
    <row r="37" spans="2:7" s="2" customFormat="1" ht="16.5" customHeight="1" x14ac:dyDescent="0.15">
      <c r="B37" s="1"/>
      <c r="C37" s="4"/>
      <c r="D37" s="4"/>
      <c r="E37" s="4"/>
      <c r="F37" s="1"/>
      <c r="G37" s="4"/>
    </row>
    <row r="38" spans="2:7" s="2" customFormat="1" ht="16.5" customHeight="1" x14ac:dyDescent="0.15">
      <c r="B38" s="1"/>
      <c r="C38" s="4"/>
      <c r="D38" s="4"/>
      <c r="E38" s="4"/>
      <c r="F38" s="1"/>
      <c r="G38" s="4"/>
    </row>
    <row r="39" spans="2:7" s="2" customFormat="1" ht="16.5" customHeight="1" x14ac:dyDescent="0.15">
      <c r="B39" s="1"/>
      <c r="C39" s="4"/>
      <c r="D39" s="4"/>
      <c r="E39" s="4"/>
      <c r="F39" s="1"/>
      <c r="G39" s="4"/>
    </row>
    <row r="40" spans="2:7" s="2" customFormat="1" ht="16.5" customHeight="1" x14ac:dyDescent="0.15">
      <c r="B40" s="1"/>
      <c r="C40" s="4"/>
      <c r="D40" s="4"/>
      <c r="E40" s="4"/>
      <c r="F40" s="1"/>
      <c r="G40" s="4"/>
    </row>
    <row r="41" spans="2:7" s="2" customFormat="1" ht="16.5" customHeight="1" x14ac:dyDescent="0.15">
      <c r="B41" s="1"/>
      <c r="C41" s="4"/>
      <c r="D41" s="4"/>
      <c r="E41" s="4"/>
      <c r="F41" s="1"/>
      <c r="G41" s="4"/>
    </row>
    <row r="42" spans="2:7" s="2" customFormat="1" ht="16.5" customHeight="1" x14ac:dyDescent="0.15">
      <c r="B42" s="1"/>
      <c r="C42" s="4"/>
      <c r="D42" s="4"/>
      <c r="E42" s="4"/>
      <c r="F42" s="1"/>
      <c r="G42" s="4"/>
    </row>
    <row r="43" spans="2:7" s="2" customFormat="1" ht="16.5" customHeight="1" x14ac:dyDescent="0.15">
      <c r="B43" s="1"/>
      <c r="C43" s="4"/>
      <c r="D43" s="4"/>
      <c r="E43" s="4"/>
      <c r="F43" s="1"/>
      <c r="G43" s="4"/>
    </row>
    <row r="44" spans="2:7" s="2" customFormat="1" ht="16.5" customHeight="1" x14ac:dyDescent="0.15">
      <c r="B44" s="1"/>
      <c r="C44" s="4"/>
      <c r="D44" s="4"/>
      <c r="E44" s="4"/>
      <c r="F44" s="1"/>
      <c r="G44" s="4"/>
    </row>
    <row r="45" spans="2:7" s="2" customFormat="1" ht="16.5" customHeight="1" x14ac:dyDescent="0.15">
      <c r="B45" s="1"/>
      <c r="C45" s="4"/>
      <c r="D45" s="4"/>
      <c r="E45" s="4"/>
      <c r="F45" s="1"/>
      <c r="G45" s="4"/>
    </row>
    <row r="46" spans="2:7" s="2" customFormat="1" ht="16.5" customHeight="1" x14ac:dyDescent="0.15">
      <c r="B46" s="1"/>
      <c r="C46" s="4"/>
      <c r="D46" s="4"/>
      <c r="E46" s="4"/>
      <c r="F46" s="1"/>
      <c r="G46" s="4"/>
    </row>
    <row r="47" spans="2:7" s="2" customFormat="1" ht="16.5" customHeight="1" x14ac:dyDescent="0.15">
      <c r="B47" s="1"/>
      <c r="C47" s="4"/>
      <c r="D47" s="4"/>
      <c r="E47" s="4"/>
      <c r="F47" s="1"/>
      <c r="G47" s="4"/>
    </row>
    <row r="48" spans="2:7" s="2" customFormat="1" ht="16.5" customHeight="1" x14ac:dyDescent="0.15">
      <c r="B48" s="1"/>
      <c r="C48" s="4"/>
      <c r="D48" s="4"/>
      <c r="E48" s="4"/>
      <c r="F48" s="1"/>
      <c r="G48" s="4"/>
    </row>
    <row r="49" spans="2:7" s="2" customFormat="1" ht="16.5" customHeight="1" x14ac:dyDescent="0.15">
      <c r="B49" s="1"/>
      <c r="C49" s="4"/>
      <c r="D49" s="4"/>
      <c r="E49" s="4"/>
      <c r="F49" s="1"/>
      <c r="G49" s="4"/>
    </row>
    <row r="50" spans="2:7" s="2" customFormat="1" ht="16.5" customHeight="1" x14ac:dyDescent="0.15">
      <c r="B50" s="1"/>
      <c r="C50" s="4"/>
      <c r="D50" s="4"/>
      <c r="E50" s="4"/>
      <c r="F50" s="1"/>
      <c r="G50" s="4"/>
    </row>
    <row r="51" spans="2:7" s="2" customFormat="1" ht="16.5" customHeight="1" x14ac:dyDescent="0.15">
      <c r="B51" s="1"/>
      <c r="C51" s="4"/>
      <c r="D51" s="4"/>
      <c r="E51" s="4"/>
      <c r="F51" s="1"/>
      <c r="G51" s="4"/>
    </row>
    <row r="52" spans="2:7" s="2" customFormat="1" ht="16.5" customHeight="1" x14ac:dyDescent="0.15"/>
    <row r="53" spans="2:7" s="2" customFormat="1" ht="16.5" customHeight="1" x14ac:dyDescent="0.15"/>
    <row r="54" spans="2:7" s="2" customFormat="1" ht="16.5" customHeight="1" x14ac:dyDescent="0.15"/>
    <row r="55" spans="2:7" s="2" customFormat="1" ht="16.5" customHeight="1" x14ac:dyDescent="0.15"/>
    <row r="56" spans="2:7" s="2" customFormat="1" ht="16.5" customHeight="1" x14ac:dyDescent="0.15"/>
    <row r="57" spans="2:7" s="2" customFormat="1" ht="16.5" customHeight="1" x14ac:dyDescent="0.15"/>
    <row r="58" spans="2:7" s="2" customFormat="1" ht="16.5" customHeight="1" x14ac:dyDescent="0.15"/>
    <row r="59" spans="2:7" s="2" customFormat="1" ht="16.5" customHeight="1" x14ac:dyDescent="0.15"/>
    <row r="60" spans="2:7" s="2" customFormat="1" ht="16.5" customHeight="1" x14ac:dyDescent="0.15"/>
    <row r="61" spans="2:7" s="2" customFormat="1" ht="16.5" customHeight="1" x14ac:dyDescent="0.15"/>
    <row r="62" spans="2:7" ht="16.5" customHeight="1" x14ac:dyDescent="0.15"/>
    <row r="63" spans="2:7" ht="16.5" customHeight="1" x14ac:dyDescent="0.15"/>
    <row r="64" spans="2:7" ht="16.5" customHeight="1" x14ac:dyDescent="0.15"/>
    <row r="65" ht="16.5" customHeight="1" x14ac:dyDescent="0.15"/>
    <row r="66" ht="16.5" customHeight="1" x14ac:dyDescent="0.15"/>
    <row r="67" ht="16.5" customHeight="1" x14ac:dyDescent="0.15"/>
  </sheetData>
  <mergeCells count="7">
    <mergeCell ref="A1:G2"/>
    <mergeCell ref="A3:G3"/>
    <mergeCell ref="B6:E6"/>
    <mergeCell ref="F6:G6"/>
    <mergeCell ref="F13:G14"/>
    <mergeCell ref="A4:A22"/>
    <mergeCell ref="C4:F4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貸借対照表</vt:lpstr>
      <vt:lpstr>事業活動支出</vt:lpstr>
      <vt:lpstr>Sheet3</vt:lpstr>
      <vt:lpstr>貸借対照表 24年度</vt:lpstr>
      <vt:lpstr>'貸借対照表 24年度'!Print_Area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2013-06-05T02:53:23Z</cp:lastPrinted>
  <dcterms:created xsi:type="dcterms:W3CDTF">2012-05-10T00:59:35Z</dcterms:created>
  <dcterms:modified xsi:type="dcterms:W3CDTF">2013-06-07T12:43:40Z</dcterms:modified>
</cp:coreProperties>
</file>